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karen\Documents\BRIGHAM ANCILLARIES\Files to edit\Build-A-Model spreadsheet solutions (instructor)\EDITED\"/>
    </mc:Choice>
  </mc:AlternateContent>
  <bookViews>
    <workbookView xWindow="7740" yWindow="4824" windowWidth="18864" windowHeight="16704"/>
  </bookViews>
  <sheets>
    <sheet name="Spreadsheet Prob. 3-19 SOLUTION" sheetId="4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78" i="4" l="1"/>
  <c r="D178" i="4"/>
  <c r="A136" i="4"/>
  <c r="A178" i="4"/>
  <c r="E177" i="4"/>
  <c r="D177" i="4"/>
  <c r="A135" i="4"/>
  <c r="A177" i="4"/>
  <c r="E176" i="4"/>
  <c r="D176" i="4"/>
  <c r="A134" i="4"/>
  <c r="A176" i="4"/>
  <c r="E175" i="4"/>
  <c r="D175" i="4"/>
  <c r="A133" i="4"/>
  <c r="A175" i="4"/>
  <c r="E174" i="4"/>
  <c r="D174" i="4"/>
  <c r="A132" i="4"/>
  <c r="A174" i="4"/>
  <c r="E173" i="4"/>
  <c r="D173" i="4"/>
  <c r="A131" i="4"/>
  <c r="A173" i="4"/>
  <c r="E172" i="4"/>
  <c r="D172" i="4"/>
  <c r="A130" i="4"/>
  <c r="A172" i="4"/>
  <c r="E171" i="4"/>
  <c r="D171" i="4"/>
  <c r="A129" i="4"/>
  <c r="A171" i="4"/>
  <c r="E170" i="4"/>
  <c r="D170" i="4"/>
  <c r="A128" i="4"/>
  <c r="A170" i="4"/>
  <c r="E10" i="4"/>
  <c r="E127" i="4"/>
  <c r="E169" i="4"/>
  <c r="D127" i="4"/>
  <c r="D169" i="4"/>
  <c r="E166" i="4"/>
  <c r="D166" i="4"/>
  <c r="A125" i="4"/>
  <c r="A166" i="4"/>
  <c r="E165" i="4"/>
  <c r="D165" i="4"/>
  <c r="A124" i="4"/>
  <c r="A165" i="4"/>
  <c r="E164" i="4"/>
  <c r="D164" i="4"/>
  <c r="A123" i="4"/>
  <c r="A164" i="4"/>
  <c r="E163" i="4"/>
  <c r="D163" i="4"/>
  <c r="A122" i="4"/>
  <c r="A163" i="4"/>
  <c r="E162" i="4"/>
  <c r="D162" i="4"/>
  <c r="A121" i="4"/>
  <c r="A162" i="4"/>
  <c r="E161" i="4"/>
  <c r="D161" i="4"/>
  <c r="A120" i="4"/>
  <c r="A161" i="4"/>
  <c r="E160" i="4"/>
  <c r="D160" i="4"/>
  <c r="A119" i="4"/>
  <c r="A160" i="4"/>
  <c r="E159" i="4"/>
  <c r="D159" i="4"/>
  <c r="A118" i="4"/>
  <c r="A159" i="4"/>
  <c r="E158" i="4"/>
  <c r="D158" i="4"/>
  <c r="A117" i="4"/>
  <c r="A158" i="4"/>
  <c r="E157" i="4"/>
  <c r="D157" i="4"/>
  <c r="A116" i="4"/>
  <c r="A157" i="4"/>
  <c r="E115" i="4"/>
  <c r="E156" i="4"/>
  <c r="D115" i="4"/>
  <c r="D156" i="4"/>
  <c r="A115" i="4"/>
  <c r="A156" i="4"/>
  <c r="E153" i="4"/>
  <c r="D153" i="4"/>
  <c r="A113" i="4"/>
  <c r="A153" i="4"/>
  <c r="E152" i="4"/>
  <c r="D152" i="4"/>
  <c r="A112" i="4"/>
  <c r="A152" i="4"/>
  <c r="E151" i="4"/>
  <c r="D151" i="4"/>
  <c r="A111" i="4"/>
  <c r="A151" i="4"/>
  <c r="E150" i="4"/>
  <c r="D150" i="4"/>
  <c r="A110" i="4"/>
  <c r="A150" i="4"/>
  <c r="E149" i="4"/>
  <c r="D149" i="4"/>
  <c r="A109" i="4"/>
  <c r="A149" i="4"/>
  <c r="E148" i="4"/>
  <c r="D148" i="4"/>
  <c r="A108" i="4"/>
  <c r="A148" i="4"/>
  <c r="E147" i="4"/>
  <c r="D147" i="4"/>
  <c r="A107" i="4"/>
  <c r="A147" i="4"/>
  <c r="E106" i="4"/>
  <c r="E146" i="4"/>
  <c r="D106" i="4"/>
  <c r="D146" i="4"/>
  <c r="A106" i="4"/>
  <c r="A146" i="4"/>
  <c r="E136" i="4"/>
  <c r="D136" i="4"/>
  <c r="E135" i="4"/>
  <c r="D135" i="4"/>
  <c r="E134" i="4"/>
  <c r="D134" i="4"/>
  <c r="E133" i="4"/>
  <c r="D133" i="4"/>
  <c r="E132" i="4"/>
  <c r="D132" i="4"/>
  <c r="E131" i="4"/>
  <c r="D131" i="4"/>
  <c r="E130" i="4"/>
  <c r="D130" i="4"/>
  <c r="E129" i="4"/>
  <c r="D129" i="4"/>
  <c r="E128" i="4"/>
  <c r="D128" i="4"/>
  <c r="E125" i="4"/>
  <c r="D125" i="4"/>
  <c r="E124" i="4"/>
  <c r="D124" i="4"/>
  <c r="E123" i="4"/>
  <c r="D123" i="4"/>
  <c r="E122" i="4"/>
  <c r="D122" i="4"/>
  <c r="E121" i="4"/>
  <c r="D121" i="4"/>
  <c r="E120" i="4"/>
  <c r="D120" i="4"/>
  <c r="E119" i="4"/>
  <c r="D119" i="4"/>
  <c r="E118" i="4"/>
  <c r="D118" i="4"/>
  <c r="E117" i="4"/>
  <c r="D117" i="4"/>
  <c r="E116" i="4"/>
  <c r="D116" i="4"/>
  <c r="E113" i="4"/>
  <c r="D113" i="4"/>
  <c r="E112" i="4"/>
  <c r="D112" i="4"/>
  <c r="E111" i="4"/>
  <c r="D111" i="4"/>
  <c r="E110" i="4"/>
  <c r="D110" i="4"/>
  <c r="E109" i="4"/>
  <c r="D109" i="4"/>
  <c r="E108" i="4"/>
  <c r="D108" i="4"/>
  <c r="E107" i="4"/>
  <c r="D107" i="4"/>
  <c r="E96" i="4"/>
  <c r="D96" i="4"/>
  <c r="C96" i="4"/>
  <c r="B96" i="4"/>
  <c r="A96" i="4"/>
  <c r="E95" i="4"/>
  <c r="D95" i="4"/>
  <c r="C95" i="4"/>
  <c r="B95" i="4"/>
  <c r="A95" i="4"/>
  <c r="E77" i="4"/>
  <c r="E78" i="4"/>
  <c r="D77" i="4"/>
  <c r="D78" i="4"/>
  <c r="E75" i="4"/>
  <c r="E76" i="4"/>
  <c r="D75" i="4"/>
  <c r="D76" i="4"/>
  <c r="E73" i="4"/>
  <c r="E74" i="4"/>
  <c r="D73" i="4"/>
  <c r="D74" i="4"/>
  <c r="E71" i="4"/>
  <c r="D71" i="4"/>
  <c r="E70" i="4"/>
  <c r="D70" i="4"/>
  <c r="E69" i="4"/>
  <c r="D69" i="4"/>
  <c r="E68" i="4"/>
  <c r="D68" i="4"/>
  <c r="E66" i="4"/>
  <c r="D66" i="4"/>
  <c r="E65" i="4"/>
  <c r="D65" i="4"/>
  <c r="E64" i="4"/>
  <c r="D64" i="4"/>
  <c r="E63" i="4"/>
  <c r="D63" i="4"/>
  <c r="E61" i="4"/>
  <c r="D61" i="4"/>
  <c r="E60" i="4"/>
  <c r="D60" i="4"/>
  <c r="E59" i="4"/>
  <c r="D59" i="4"/>
  <c r="E58" i="4"/>
  <c r="D58" i="4"/>
  <c r="E56" i="4"/>
  <c r="D56" i="4"/>
  <c r="E55" i="4"/>
  <c r="D55" i="4"/>
  <c r="E53" i="4"/>
  <c r="D53" i="4"/>
  <c r="E47" i="4"/>
  <c r="D47" i="4"/>
  <c r="E33" i="4"/>
  <c r="D33" i="4"/>
</calcChain>
</file>

<file path=xl/comments1.xml><?xml version="1.0" encoding="utf-8"?>
<comments xmlns="http://schemas.openxmlformats.org/spreadsheetml/2006/main">
  <authors>
    <author>Michael C. Ehrhardt</author>
  </authors>
  <commentList>
    <comment ref="A42" authorId="0" shapeId="0">
      <text>
        <r>
          <rPr>
            <sz val="8"/>
            <color indexed="81"/>
            <rFont val="Tahoma"/>
            <family val="2"/>
          </rPr>
          <t>Due to rounding, the numbers calculated in the Chapter 2 problem may differ slightly from these.</t>
        </r>
      </text>
    </comment>
  </commentList>
</comments>
</file>

<file path=xl/sharedStrings.xml><?xml version="1.0" encoding="utf-8"?>
<sst xmlns="http://schemas.openxmlformats.org/spreadsheetml/2006/main" count="97" uniqueCount="92">
  <si>
    <t>Assets</t>
  </si>
  <si>
    <t>Cash and cash equivalents</t>
  </si>
  <si>
    <t>Accounts Receivable</t>
  </si>
  <si>
    <t>Inventories</t>
  </si>
  <si>
    <t xml:space="preserve">  Total current assets</t>
  </si>
  <si>
    <t>Total assets</t>
  </si>
  <si>
    <t>Liabilities and equity</t>
  </si>
  <si>
    <t>Accounts payable</t>
  </si>
  <si>
    <t>Accruals</t>
  </si>
  <si>
    <t>Notes payable</t>
  </si>
  <si>
    <t xml:space="preserve">  Total current liabilities</t>
  </si>
  <si>
    <t>Long-term debt</t>
  </si>
  <si>
    <t xml:space="preserve">  Total liabilities</t>
  </si>
  <si>
    <t>Common stock</t>
  </si>
  <si>
    <t>Retained Earnings</t>
  </si>
  <si>
    <t xml:space="preserve">  Total common equity</t>
  </si>
  <si>
    <t>Total liabilities and equity</t>
  </si>
  <si>
    <t>Interest Expense</t>
  </si>
  <si>
    <t>Sales</t>
  </si>
  <si>
    <t>Depreciation and Amortization</t>
  </si>
  <si>
    <t xml:space="preserve">  EBIT</t>
  </si>
  <si>
    <t xml:space="preserve">  EBT</t>
  </si>
  <si>
    <t>Taxes (40%)</t>
  </si>
  <si>
    <t xml:space="preserve">  Net Income</t>
  </si>
  <si>
    <t>Common dividends</t>
  </si>
  <si>
    <t>Addition to retained earnings</t>
  </si>
  <si>
    <t>Liquidity Ratios</t>
  </si>
  <si>
    <t xml:space="preserve">   Current Ratio</t>
  </si>
  <si>
    <t xml:space="preserve">   Quick Ratio</t>
  </si>
  <si>
    <t>Asset Management Ratios</t>
  </si>
  <si>
    <t xml:space="preserve">   Total Assets Turnover</t>
  </si>
  <si>
    <t xml:space="preserve">   Days Sales Outstanding</t>
  </si>
  <si>
    <t xml:space="preserve">   Fixed Assets Turnover</t>
  </si>
  <si>
    <t>Debt Management Ratios</t>
  </si>
  <si>
    <t xml:space="preserve">   Times-interest-earned ratio</t>
  </si>
  <si>
    <t xml:space="preserve">   EBITDA coverage ratio</t>
  </si>
  <si>
    <t xml:space="preserve">   Profit Margin</t>
  </si>
  <si>
    <t xml:space="preserve">   Basic Earning Power</t>
  </si>
  <si>
    <t xml:space="preserve">   Return on Assets</t>
  </si>
  <si>
    <t xml:space="preserve">   Return on Equity</t>
  </si>
  <si>
    <t>Market Value Ratios</t>
  </si>
  <si>
    <t xml:space="preserve">   Price-to-earnings ratio</t>
  </si>
  <si>
    <t xml:space="preserve">   Market-to-book ratio</t>
  </si>
  <si>
    <t xml:space="preserve">   Earnings per share</t>
  </si>
  <si>
    <t xml:space="preserve">   Cash flow per share</t>
  </si>
  <si>
    <t xml:space="preserve">   Price-to-cash flow ratio</t>
  </si>
  <si>
    <t xml:space="preserve">   Book Value per share</t>
  </si>
  <si>
    <t>Other Data</t>
  </si>
  <si>
    <t>Year-end Stock Price</t>
  </si>
  <si>
    <t>Ratio Analysis</t>
  </si>
  <si>
    <t>ROE  =</t>
  </si>
  <si>
    <t xml:space="preserve">          PM     x</t>
  </si>
  <si>
    <t>Industry Avg</t>
  </si>
  <si>
    <t>TA Turnover    x    Equity Multiplier</t>
  </si>
  <si>
    <t>Short-term investments</t>
  </si>
  <si>
    <t>Common Size Income Statements</t>
  </si>
  <si>
    <t>Common Size Balance Sheets</t>
  </si>
  <si>
    <t>Percent Change Balance Sheets</t>
  </si>
  <si>
    <t>Base</t>
  </si>
  <si>
    <t>Percent Change Income Statements</t>
  </si>
  <si>
    <t>Profitability Ratios</t>
  </si>
  <si>
    <t xml:space="preserve">     (that is, percentage in each category) of assets and liabilities?</t>
  </si>
  <si>
    <t xml:space="preserve">     and asset utilization?</t>
  </si>
  <si>
    <t xml:space="preserve">e.  Perform a common size analysis. What has happened to the composition </t>
  </si>
  <si>
    <t>f.  Perform a percent change analysis.  What does this tell you about the change in profitability</t>
  </si>
  <si>
    <t xml:space="preserve">  Net fixed assets</t>
  </si>
  <si>
    <t>(Thousands of Dollars)</t>
  </si>
  <si>
    <t>Joshua &amp; White Technologies: December 31 Balance Sheets</t>
  </si>
  <si>
    <t>Joshua &amp; White Technologies December 31 Income Statements</t>
  </si>
  <si>
    <t>NA</t>
  </si>
  <si>
    <t>a.  Has Joshua &amp; White's liquidity position improved or worsened? Explain.</t>
  </si>
  <si>
    <t>b.  Has Joshua &amp; White's ability to manage  its assets improved or worsened? Explain.</t>
  </si>
  <si>
    <t>c.  How has Joshua &amp; White's profitability changed during the last year?</t>
  </si>
  <si>
    <t># of shares (Thousands)</t>
  </si>
  <si>
    <t>Lease payment (Thousands of Dollars)</t>
  </si>
  <si>
    <t>Sinking fund payment (Thousands of Dollars)</t>
  </si>
  <si>
    <t>Other operating expenses</t>
  </si>
  <si>
    <t xml:space="preserve">   Liabilities-to-assets ratio</t>
  </si>
  <si>
    <t xml:space="preserve">   Debt Ratio (Total debt-to-assets)</t>
  </si>
  <si>
    <t xml:space="preserve">   Inventory Turnover (Total COGS/Inventories)</t>
  </si>
  <si>
    <t>COGS except excluding depr. and amort.</t>
  </si>
  <si>
    <t>The current ratio and quick ratio were a little below the industry average initially. However, the  quick ratio fell by a lot while the current ratio fell by just a little. This indicates a build-up in inventory relative to other current assets.</t>
  </si>
  <si>
    <t>All asset management ration were close to the industry averages initially (although the DSO was a little better than the industry average. However, all ratios worsened, with the inventory turnover showing the biggest change, which again indicates a buildup in inventory.</t>
  </si>
  <si>
    <t>All profit margins improved and are comparable to the industry averages.</t>
  </si>
  <si>
    <t>ROE improved because the profit margin improved and the equity multiplier increases, despite the reduction in the total asset turnover ratio. Thus, J&amp;W became more profitable, more leveraged, but less efficient.</t>
  </si>
  <si>
    <t>Common size analysis shows that inventories now make up a greater proportion of assets and that the combined long-term debt and notes payable make up a greater proportion of liabilities &amp; equity. Profits margins have gone up (even though interest expense has also gone up).</t>
  </si>
  <si>
    <t>Percent change analysis shows that sales increased at a rate of 5%, but that several items grew much faster. For example, inventories grew by 50%. Notes payable also grew by a substantial amount. Fortunately, profitability also grew by more than sales. The trend analysis confirms that profitability increased, but the increase in inventories is a red flag.</t>
  </si>
  <si>
    <t>d.  Perform an extended Du Pont analysis for Joshua &amp; White for 2015 and 2014.</t>
  </si>
  <si>
    <t>Build-A-Model Solution</t>
  </si>
  <si>
    <t>to accompany</t>
  </si>
  <si>
    <t>Spreadsheet Problem 3-19</t>
  </si>
  <si>
    <t>Copyright © 2017 by Nelson Education Ltd.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</si>
</sst>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_);\(&quot;$&quot;#,##0\)"/>
    <numFmt numFmtId="165" formatCode="&quot;$&quot;#,##0.00_);\(&quot;$&quot;#,##0.00\)"/>
    <numFmt numFmtId="166" formatCode="&quot;$&quot;#,##0"/>
    <numFmt numFmtId="167" formatCode="&quot;$&quot;#,##0.00"/>
    <numFmt numFmtId="168" formatCode="0.0%"/>
  </numFmts>
  <fonts count="24" x14ac:knownFonts="1">
    <font>
      <sz val="10"/>
      <name val="Arial"/>
    </font>
    <font>
      <sz val="10"/>
      <name val="Arial"/>
      <family val="2"/>
    </font>
    <font>
      <sz val="8"/>
      <color indexed="81"/>
      <name val="Tahoma"/>
      <family val="2"/>
    </font>
    <font>
      <b/>
      <sz val="11"/>
      <name val="Cambria"/>
      <family val="1"/>
    </font>
    <font>
      <sz val="11"/>
      <name val="Cambria"/>
      <family val="1"/>
    </font>
    <font>
      <b/>
      <sz val="11"/>
      <color indexed="12"/>
      <name val="Cambria"/>
      <family val="1"/>
    </font>
    <font>
      <sz val="11"/>
      <color indexed="10"/>
      <name val="Cambria"/>
      <family val="1"/>
    </font>
    <font>
      <b/>
      <sz val="11"/>
      <color indexed="18"/>
      <name val="Cambria"/>
      <family val="1"/>
    </font>
    <font>
      <b/>
      <sz val="11"/>
      <color indexed="10"/>
      <name val="Cambria"/>
      <family val="1"/>
    </font>
    <font>
      <b/>
      <sz val="10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2"/>
      <color theme="1"/>
      <name val="Arial"/>
      <family val="2"/>
    </font>
    <font>
      <u/>
      <sz val="10"/>
      <name val="Times New Roman"/>
      <family val="1"/>
    </font>
    <font>
      <b/>
      <i/>
      <sz val="10"/>
      <name val="Times New Roman"/>
      <family val="1"/>
    </font>
    <font>
      <u val="double"/>
      <sz val="10"/>
      <name val="Times New Roman"/>
      <family val="1"/>
    </font>
    <font>
      <b/>
      <sz val="10"/>
      <color indexed="18"/>
      <name val="Times New Roman"/>
      <family val="1"/>
    </font>
    <font>
      <sz val="10"/>
      <color indexed="10"/>
      <name val="Times New Roman"/>
      <family val="1"/>
    </font>
    <font>
      <b/>
      <sz val="10"/>
      <color indexed="14"/>
      <name val="Times New Roman"/>
      <family val="1"/>
    </font>
    <font>
      <sz val="10"/>
      <color indexed="14"/>
      <name val="Times New Roman"/>
      <family val="1"/>
    </font>
    <font>
      <b/>
      <sz val="10"/>
      <color indexed="12"/>
      <name val="Times New Roman"/>
      <family val="1"/>
    </font>
    <font>
      <sz val="10"/>
      <color indexed="12"/>
      <name val="Times New Roman"/>
      <family val="1"/>
    </font>
    <font>
      <i/>
      <sz val="10"/>
      <name val="Times New Roman"/>
      <family val="1"/>
    </font>
    <font>
      <b/>
      <sz val="12"/>
      <color indexed="1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4">
    <xf numFmtId="0" fontId="0" fillId="0" borderId="0" xfId="0"/>
    <xf numFmtId="0" fontId="4" fillId="0" borderId="0" xfId="0" applyFont="1"/>
    <xf numFmtId="0" fontId="4" fillId="0" borderId="0" xfId="0" applyFont="1" applyFill="1" applyBorder="1"/>
    <xf numFmtId="167" fontId="6" fillId="0" borderId="0" xfId="0" applyNumberFormat="1" applyFont="1" applyFill="1" applyBorder="1"/>
    <xf numFmtId="0" fontId="4" fillId="0" borderId="0" xfId="0" applyFont="1" applyBorder="1"/>
    <xf numFmtId="0" fontId="6" fillId="0" borderId="0" xfId="0" applyFont="1" applyFill="1" applyBorder="1"/>
    <xf numFmtId="0" fontId="3" fillId="0" borderId="0" xfId="0" applyFont="1" applyFill="1" applyBorder="1" applyAlignment="1">
      <alignment horizontal="right"/>
    </xf>
    <xf numFmtId="166" fontId="4" fillId="0" borderId="0" xfId="0" applyNumberFormat="1" applyFont="1" applyFill="1" applyBorder="1"/>
    <xf numFmtId="0" fontId="4" fillId="0" borderId="0" xfId="0" quotePrefix="1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right"/>
    </xf>
    <xf numFmtId="166" fontId="6" fillId="0" borderId="0" xfId="0" applyNumberFormat="1" applyFont="1" applyFill="1" applyBorder="1"/>
    <xf numFmtId="167" fontId="5" fillId="0" borderId="0" xfId="0" applyNumberFormat="1" applyFont="1" applyFill="1" applyBorder="1"/>
    <xf numFmtId="0" fontId="9" fillId="0" borderId="0" xfId="0" applyFont="1" applyFill="1"/>
    <xf numFmtId="22" fontId="10" fillId="0" borderId="0" xfId="0" applyNumberFormat="1" applyFont="1" applyFill="1"/>
    <xf numFmtId="14" fontId="9" fillId="0" borderId="0" xfId="0" quotePrefix="1" applyNumberFormat="1" applyFont="1" applyFill="1" applyAlignment="1">
      <alignment horizontal="left"/>
    </xf>
    <xf numFmtId="0" fontId="11" fillId="0" borderId="0" xfId="0" applyFont="1" applyFill="1"/>
    <xf numFmtId="0" fontId="11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11" fillId="0" borderId="0" xfId="0" applyFont="1" applyFill="1" applyBorder="1"/>
    <xf numFmtId="0" fontId="11" fillId="0" borderId="0" xfId="0" applyFont="1" applyBorder="1"/>
    <xf numFmtId="0" fontId="13" fillId="0" borderId="0" xfId="0" applyFont="1" applyFill="1"/>
    <xf numFmtId="0" fontId="11" fillId="0" borderId="0" xfId="0" applyFont="1"/>
    <xf numFmtId="0" fontId="14" fillId="0" borderId="0" xfId="0" applyFont="1" applyFill="1"/>
    <xf numFmtId="0" fontId="9" fillId="0" borderId="1" xfId="0" applyFont="1" applyFill="1" applyBorder="1" applyAlignment="1">
      <alignment horizontal="right"/>
    </xf>
    <xf numFmtId="166" fontId="11" fillId="0" borderId="0" xfId="0" applyNumberFormat="1" applyFont="1" applyFill="1"/>
    <xf numFmtId="3" fontId="11" fillId="0" borderId="0" xfId="0" applyNumberFormat="1" applyFont="1" applyFill="1"/>
    <xf numFmtId="0" fontId="11" fillId="0" borderId="0" xfId="0" quotePrefix="1" applyFont="1" applyFill="1" applyBorder="1" applyAlignment="1">
      <alignment horizontal="left"/>
    </xf>
    <xf numFmtId="3" fontId="13" fillId="0" borderId="0" xfId="0" applyNumberFormat="1" applyFont="1" applyFill="1" applyBorder="1"/>
    <xf numFmtId="0" fontId="11" fillId="0" borderId="0" xfId="0" quotePrefix="1" applyFont="1" applyFill="1" applyAlignment="1">
      <alignment horizontal="left"/>
    </xf>
    <xf numFmtId="166" fontId="15" fillId="0" borderId="0" xfId="0" applyNumberFormat="1" applyFont="1" applyFill="1" applyBorder="1"/>
    <xf numFmtId="166" fontId="11" fillId="0" borderId="0" xfId="0" applyNumberFormat="1" applyFont="1" applyFill="1" applyAlignment="1">
      <alignment horizontal="right"/>
    </xf>
    <xf numFmtId="166" fontId="11" fillId="0" borderId="0" xfId="0" applyNumberFormat="1" applyFont="1" applyFill="1" applyBorder="1"/>
    <xf numFmtId="0" fontId="11" fillId="0" borderId="0" xfId="0" applyFont="1" applyFill="1" applyBorder="1" applyAlignment="1">
      <alignment horizontal="left"/>
    </xf>
    <xf numFmtId="166" fontId="11" fillId="0" borderId="0" xfId="0" applyNumberFormat="1" applyFont="1" applyBorder="1"/>
    <xf numFmtId="166" fontId="13" fillId="0" borderId="0" xfId="0" applyNumberFormat="1" applyFont="1" applyFill="1" applyBorder="1"/>
    <xf numFmtId="0" fontId="16" fillId="0" borderId="0" xfId="0" applyFont="1" applyFill="1" applyAlignment="1">
      <alignment horizontal="center"/>
    </xf>
    <xf numFmtId="167" fontId="17" fillId="0" borderId="0" xfId="0" applyNumberFormat="1" applyFont="1" applyFill="1"/>
    <xf numFmtId="0" fontId="18" fillId="0" borderId="0" xfId="0" quotePrefix="1" applyFont="1" applyFill="1" applyBorder="1" applyAlignment="1">
      <alignment horizontal="center"/>
    </xf>
    <xf numFmtId="168" fontId="19" fillId="0" borderId="0" xfId="1" applyNumberFormat="1" applyFont="1" applyFill="1" applyBorder="1" applyAlignment="1">
      <alignment horizontal="center"/>
    </xf>
    <xf numFmtId="164" fontId="11" fillId="0" borderId="0" xfId="0" applyNumberFormat="1" applyFont="1" applyFill="1"/>
    <xf numFmtId="37" fontId="11" fillId="0" borderId="0" xfId="0" applyNumberFormat="1" applyFont="1" applyFill="1" applyBorder="1"/>
    <xf numFmtId="37" fontId="13" fillId="0" borderId="0" xfId="0" applyNumberFormat="1" applyFont="1" applyFill="1" applyBorder="1"/>
    <xf numFmtId="164" fontId="11" fillId="0" borderId="0" xfId="0" applyNumberFormat="1" applyFont="1" applyFill="1" applyBorder="1"/>
    <xf numFmtId="164" fontId="11" fillId="0" borderId="0" xfId="0" applyNumberFormat="1" applyFont="1"/>
    <xf numFmtId="164" fontId="15" fillId="0" borderId="0" xfId="0" applyNumberFormat="1" applyFont="1" applyFill="1" applyBorder="1"/>
    <xf numFmtId="165" fontId="11" fillId="0" borderId="0" xfId="0" applyNumberFormat="1" applyFont="1"/>
    <xf numFmtId="0" fontId="9" fillId="0" borderId="0" xfId="0" applyFont="1"/>
    <xf numFmtId="167" fontId="20" fillId="0" borderId="0" xfId="0" applyNumberFormat="1" applyFont="1"/>
    <xf numFmtId="3" fontId="20" fillId="0" borderId="0" xfId="0" applyNumberFormat="1" applyFont="1"/>
    <xf numFmtId="166" fontId="20" fillId="0" borderId="0" xfId="0" applyNumberFormat="1" applyFont="1"/>
    <xf numFmtId="0" fontId="20" fillId="0" borderId="0" xfId="0" applyFont="1"/>
    <xf numFmtId="0" fontId="9" fillId="0" borderId="1" xfId="0" applyFont="1" applyBorder="1"/>
    <xf numFmtId="2" fontId="9" fillId="2" borderId="0" xfId="0" applyNumberFormat="1" applyFont="1" applyFill="1"/>
    <xf numFmtId="2" fontId="20" fillId="0" borderId="0" xfId="0" applyNumberFormat="1" applyFont="1" applyFill="1"/>
    <xf numFmtId="0" fontId="21" fillId="0" borderId="0" xfId="0" applyFont="1" applyFill="1"/>
    <xf numFmtId="168" fontId="9" fillId="2" borderId="0" xfId="1" applyNumberFormat="1" applyFont="1" applyFill="1"/>
    <xf numFmtId="168" fontId="20" fillId="0" borderId="0" xfId="1" applyNumberFormat="1" applyFont="1" applyFill="1"/>
    <xf numFmtId="10" fontId="9" fillId="2" borderId="0" xfId="1" applyNumberFormat="1" applyFont="1" applyFill="1"/>
    <xf numFmtId="10" fontId="20" fillId="0" borderId="0" xfId="1" applyNumberFormat="1" applyFont="1" applyFill="1"/>
    <xf numFmtId="167" fontId="9" fillId="2" borderId="0" xfId="0" applyNumberFormat="1" applyFont="1" applyFill="1"/>
    <xf numFmtId="167" fontId="20" fillId="0" borderId="0" xfId="0" applyNumberFormat="1" applyFont="1" applyFill="1" applyAlignment="1">
      <alignment horizontal="right"/>
    </xf>
    <xf numFmtId="2" fontId="20" fillId="0" borderId="0" xfId="0" applyNumberFormat="1" applyFont="1" applyFill="1" applyAlignment="1">
      <alignment horizontal="right"/>
    </xf>
    <xf numFmtId="4" fontId="9" fillId="2" borderId="0" xfId="0" applyNumberFormat="1" applyFont="1" applyFill="1"/>
    <xf numFmtId="4" fontId="20" fillId="0" borderId="0" xfId="0" applyNumberFormat="1" applyFont="1" applyFill="1" applyAlignment="1">
      <alignment horizontal="right"/>
    </xf>
    <xf numFmtId="0" fontId="22" fillId="0" borderId="0" xfId="0" applyFont="1" applyAlignment="1">
      <alignment horizontal="center"/>
    </xf>
    <xf numFmtId="0" fontId="22" fillId="0" borderId="0" xfId="0" applyFont="1"/>
    <xf numFmtId="0" fontId="11" fillId="0" borderId="0" xfId="0" applyFont="1" applyAlignment="1">
      <alignment horizontal="center"/>
    </xf>
    <xf numFmtId="10" fontId="9" fillId="2" borderId="0" xfId="1" applyNumberFormat="1" applyFont="1" applyFill="1" applyAlignment="1">
      <alignment horizontal="center"/>
    </xf>
    <xf numFmtId="2" fontId="9" fillId="2" borderId="0" xfId="0" applyNumberFormat="1" applyFont="1" applyFill="1" applyAlignment="1">
      <alignment horizontal="center"/>
    </xf>
    <xf numFmtId="168" fontId="11" fillId="2" borderId="0" xfId="1" applyNumberFormat="1" applyFont="1" applyFill="1"/>
    <xf numFmtId="168" fontId="11" fillId="2" borderId="0" xfId="1" applyNumberFormat="1" applyFont="1" applyFill="1" applyAlignment="1">
      <alignment horizontal="right"/>
    </xf>
    <xf numFmtId="168" fontId="11" fillId="2" borderId="2" xfId="1" applyNumberFormat="1" applyFont="1" applyFill="1" applyBorder="1"/>
    <xf numFmtId="168" fontId="11" fillId="2" borderId="2" xfId="1" applyNumberFormat="1" applyFont="1" applyFill="1" applyBorder="1" applyAlignment="1">
      <alignment horizontal="right"/>
    </xf>
    <xf numFmtId="168" fontId="11" fillId="2" borderId="3" xfId="1" applyNumberFormat="1" applyFont="1" applyFill="1" applyBorder="1"/>
    <xf numFmtId="168" fontId="11" fillId="0" borderId="0" xfId="1" applyNumberFormat="1" applyFont="1" applyFill="1"/>
    <xf numFmtId="168" fontId="11" fillId="0" borderId="0" xfId="1" applyNumberFormat="1" applyFont="1" applyFill="1" applyAlignment="1">
      <alignment horizontal="right"/>
    </xf>
    <xf numFmtId="168" fontId="11" fillId="2" borderId="4" xfId="1" applyNumberFormat="1" applyFont="1" applyFill="1" applyBorder="1"/>
    <xf numFmtId="168" fontId="11" fillId="2" borderId="5" xfId="1" applyNumberFormat="1" applyFont="1" applyFill="1" applyBorder="1"/>
    <xf numFmtId="168" fontId="11" fillId="2" borderId="0" xfId="1" applyNumberFormat="1" applyFont="1" applyFill="1" applyBorder="1" applyAlignment="1">
      <alignment horizontal="right"/>
    </xf>
    <xf numFmtId="168" fontId="11" fillId="2" borderId="0" xfId="1" applyNumberFormat="1" applyFont="1" applyFill="1" applyBorder="1"/>
    <xf numFmtId="168" fontId="11" fillId="2" borderId="3" xfId="1" applyNumberFormat="1" applyFont="1" applyFill="1" applyBorder="1" applyAlignment="1">
      <alignment horizontal="right"/>
    </xf>
    <xf numFmtId="168" fontId="11" fillId="0" borderId="0" xfId="1" applyNumberFormat="1" applyFont="1" applyFill="1" applyBorder="1"/>
    <xf numFmtId="168" fontId="11" fillId="0" borderId="0" xfId="1" applyNumberFormat="1" applyFont="1" applyFill="1" applyBorder="1" applyAlignment="1">
      <alignment horizontal="right"/>
    </xf>
    <xf numFmtId="0" fontId="9" fillId="0" borderId="0" xfId="0" applyFont="1" applyAlignment="1">
      <alignment horizontal="right"/>
    </xf>
    <xf numFmtId="0" fontId="23" fillId="0" borderId="0" xfId="0" applyFont="1" applyFill="1" applyAlignment="1">
      <alignment horizontal="center"/>
    </xf>
    <xf numFmtId="0" fontId="11" fillId="0" borderId="0" xfId="0" applyFont="1" applyAlignment="1">
      <alignment horizontal="left"/>
    </xf>
    <xf numFmtId="0" fontId="12" fillId="0" borderId="0" xfId="0" quotePrefix="1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11" fillId="2" borderId="0" xfId="0" applyFont="1" applyFill="1" applyAlignment="1">
      <alignment horizontal="left" wrapText="1"/>
    </xf>
    <xf numFmtId="0" fontId="11" fillId="2" borderId="0" xfId="0" applyFont="1" applyFill="1" applyAlignment="1">
      <alignment horizontal="left"/>
    </xf>
    <xf numFmtId="0" fontId="10" fillId="0" borderId="0" xfId="0" applyFont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320"/>
  <sheetViews>
    <sheetView tabSelected="1" workbookViewId="0"/>
  </sheetViews>
  <sheetFormatPr defaultColWidth="11.6640625" defaultRowHeight="13.8" x14ac:dyDescent="0.25"/>
  <cols>
    <col min="1" max="2" width="11.6640625" style="1" customWidth="1"/>
    <col min="3" max="3" width="20.44140625" style="1" customWidth="1"/>
    <col min="4" max="6" width="11.6640625" style="1" customWidth="1"/>
    <col min="7" max="7" width="14.109375" style="1" customWidth="1"/>
    <col min="8" max="8" width="2.109375" style="1" customWidth="1"/>
    <col min="9" max="9" width="23.44140625" style="1" customWidth="1"/>
    <col min="10" max="16384" width="11.6640625" style="1"/>
  </cols>
  <sheetData>
    <row r="1" spans="1:15" s="24" customFormat="1" ht="13.2" x14ac:dyDescent="0.25">
      <c r="A1" s="93" t="s">
        <v>91</v>
      </c>
      <c r="B1" s="15"/>
      <c r="C1" s="15"/>
      <c r="D1" s="16"/>
      <c r="E1" s="15"/>
      <c r="F1" s="15"/>
      <c r="G1" s="17"/>
      <c r="H1" s="15"/>
      <c r="I1" s="15"/>
      <c r="J1" s="15"/>
      <c r="K1" s="15"/>
    </row>
    <row r="2" spans="1:15" s="24" customFormat="1" ht="13.2" x14ac:dyDescent="0.25">
      <c r="A2" s="18"/>
      <c r="B2" s="18"/>
      <c r="C2" s="18"/>
      <c r="D2" s="18"/>
      <c r="E2" s="18"/>
      <c r="F2" s="18"/>
      <c r="G2" s="19"/>
      <c r="H2" s="18"/>
      <c r="I2" s="18"/>
      <c r="J2" s="18"/>
      <c r="K2" s="18"/>
    </row>
    <row r="3" spans="1:15" s="24" customFormat="1" ht="15.6" x14ac:dyDescent="0.3">
      <c r="A3" s="89" t="s">
        <v>88</v>
      </c>
      <c r="B3" s="90"/>
      <c r="C3" s="90"/>
      <c r="D3" s="90"/>
      <c r="E3" s="90"/>
      <c r="F3" s="90"/>
      <c r="G3" s="90"/>
      <c r="H3" s="87"/>
      <c r="I3" s="18"/>
      <c r="J3" s="18"/>
      <c r="K3" s="18"/>
    </row>
    <row r="4" spans="1:15" s="24" customFormat="1" ht="15.6" x14ac:dyDescent="0.3">
      <c r="A4" s="90" t="s">
        <v>89</v>
      </c>
      <c r="B4" s="90"/>
      <c r="C4" s="90"/>
      <c r="D4" s="90"/>
      <c r="E4" s="90"/>
      <c r="F4" s="90"/>
      <c r="G4" s="90"/>
      <c r="H4" s="87"/>
      <c r="I4" s="18"/>
      <c r="J4" s="18"/>
      <c r="K4" s="18"/>
    </row>
    <row r="5" spans="1:15" s="88" customFormat="1" ht="16.05" customHeight="1" x14ac:dyDescent="0.3">
      <c r="A5" s="90" t="s">
        <v>90</v>
      </c>
      <c r="B5" s="90"/>
      <c r="C5" s="90"/>
      <c r="D5" s="90"/>
      <c r="E5" s="90"/>
      <c r="F5" s="90"/>
      <c r="G5" s="90"/>
      <c r="H5" s="19"/>
      <c r="I5" s="19"/>
      <c r="J5" s="19"/>
      <c r="K5" s="19"/>
    </row>
    <row r="6" spans="1:15" ht="12" customHeight="1" x14ac:dyDescent="0.25">
      <c r="I6" s="2"/>
      <c r="J6" s="2"/>
      <c r="K6" s="2"/>
      <c r="L6" s="2"/>
      <c r="M6" s="2"/>
      <c r="N6" s="2"/>
      <c r="O6" s="2"/>
    </row>
    <row r="7" spans="1:15" x14ac:dyDescent="0.25">
      <c r="A7" s="20" t="s">
        <v>67</v>
      </c>
      <c r="B7" s="18"/>
      <c r="C7" s="18"/>
      <c r="D7" s="18"/>
      <c r="E7" s="18"/>
      <c r="F7" s="21"/>
      <c r="G7" s="21"/>
      <c r="H7" s="2"/>
      <c r="I7" s="2"/>
      <c r="J7" s="3"/>
      <c r="K7" s="2"/>
      <c r="L7" s="2"/>
      <c r="M7" s="2"/>
      <c r="N7" s="2"/>
      <c r="O7" s="2"/>
    </row>
    <row r="8" spans="1:15" x14ac:dyDescent="0.25">
      <c r="A8" s="19" t="s">
        <v>66</v>
      </c>
      <c r="B8" s="18"/>
      <c r="C8" s="18"/>
      <c r="D8" s="18"/>
      <c r="E8" s="18"/>
      <c r="F8" s="22"/>
      <c r="G8" s="21"/>
      <c r="H8" s="2"/>
      <c r="I8" s="2"/>
      <c r="J8" s="5"/>
      <c r="K8" s="2"/>
      <c r="L8" s="2"/>
      <c r="M8" s="2"/>
      <c r="N8" s="2"/>
      <c r="O8" s="2"/>
    </row>
    <row r="9" spans="1:15" x14ac:dyDescent="0.25">
      <c r="A9" s="23"/>
      <c r="B9" s="23"/>
      <c r="C9" s="24"/>
      <c r="D9" s="24"/>
      <c r="E9" s="24"/>
      <c r="F9" s="21"/>
      <c r="G9" s="21"/>
      <c r="H9" s="2"/>
      <c r="I9" s="2"/>
      <c r="J9" s="6"/>
      <c r="K9" s="2"/>
      <c r="L9" s="2"/>
      <c r="M9" s="2"/>
      <c r="N9" s="2"/>
      <c r="O9" s="2"/>
    </row>
    <row r="10" spans="1:15" ht="15" thickBot="1" x14ac:dyDescent="0.35">
      <c r="A10" s="25" t="s">
        <v>0</v>
      </c>
      <c r="B10" s="18"/>
      <c r="C10" s="24"/>
      <c r="D10" s="26">
        <v>2015</v>
      </c>
      <c r="E10" s="26">
        <f>D10-1</f>
        <v>2014</v>
      </c>
      <c r="F10" s="21"/>
      <c r="G10" s="21"/>
      <c r="H10" s="2"/>
      <c r="I10" s="2"/>
      <c r="J10" s="2"/>
      <c r="K10" s="2"/>
      <c r="L10" s="2"/>
      <c r="M10" s="2"/>
      <c r="N10" s="2"/>
      <c r="O10" s="2"/>
    </row>
    <row r="11" spans="1:15" x14ac:dyDescent="0.25">
      <c r="A11" s="18" t="s">
        <v>1</v>
      </c>
      <c r="B11" s="18"/>
      <c r="C11" s="24"/>
      <c r="D11" s="27">
        <v>21000</v>
      </c>
      <c r="E11" s="27">
        <v>20000</v>
      </c>
      <c r="F11" s="21"/>
      <c r="G11" s="21"/>
      <c r="H11" s="2"/>
      <c r="I11" s="2"/>
      <c r="J11" s="7"/>
      <c r="K11" s="2"/>
      <c r="L11" s="2"/>
      <c r="M11" s="2"/>
      <c r="N11" s="2"/>
      <c r="O11" s="2"/>
    </row>
    <row r="12" spans="1:15" x14ac:dyDescent="0.25">
      <c r="A12" s="18" t="s">
        <v>54</v>
      </c>
      <c r="B12" s="18"/>
      <c r="C12" s="24"/>
      <c r="D12" s="28">
        <v>3759</v>
      </c>
      <c r="E12" s="28">
        <v>3240</v>
      </c>
      <c r="F12" s="21"/>
      <c r="G12" s="21"/>
      <c r="H12" s="2"/>
      <c r="I12" s="2"/>
      <c r="J12" s="7"/>
      <c r="K12" s="2"/>
      <c r="L12" s="2"/>
      <c r="M12" s="2"/>
      <c r="N12" s="2"/>
      <c r="O12" s="2"/>
    </row>
    <row r="13" spans="1:15" x14ac:dyDescent="0.25">
      <c r="A13" s="18" t="s">
        <v>2</v>
      </c>
      <c r="B13" s="18"/>
      <c r="C13" s="24"/>
      <c r="D13" s="28">
        <v>52500</v>
      </c>
      <c r="E13" s="28">
        <v>48000</v>
      </c>
      <c r="F13" s="29"/>
      <c r="G13" s="21"/>
      <c r="H13" s="2"/>
      <c r="I13" s="2"/>
      <c r="J13" s="7"/>
      <c r="K13" s="2"/>
      <c r="L13" s="2"/>
      <c r="M13" s="2"/>
      <c r="N13" s="2"/>
      <c r="O13" s="2"/>
    </row>
    <row r="14" spans="1:15" x14ac:dyDescent="0.25">
      <c r="A14" s="18" t="s">
        <v>3</v>
      </c>
      <c r="B14" s="18"/>
      <c r="C14" s="24"/>
      <c r="D14" s="30">
        <v>84000</v>
      </c>
      <c r="E14" s="30">
        <v>56000</v>
      </c>
      <c r="F14" s="29"/>
      <c r="G14" s="21"/>
      <c r="H14" s="2"/>
      <c r="I14" s="2"/>
      <c r="J14" s="7"/>
      <c r="K14" s="2"/>
      <c r="L14" s="2"/>
      <c r="M14" s="2"/>
      <c r="N14" s="2"/>
      <c r="O14" s="2"/>
    </row>
    <row r="15" spans="1:15" x14ac:dyDescent="0.25">
      <c r="A15" s="31" t="s">
        <v>4</v>
      </c>
      <c r="B15" s="18"/>
      <c r="C15" s="24"/>
      <c r="D15" s="27">
        <v>161259</v>
      </c>
      <c r="E15" s="27">
        <v>127240</v>
      </c>
      <c r="F15" s="29"/>
      <c r="G15" s="21"/>
      <c r="H15" s="2"/>
      <c r="I15" s="2"/>
      <c r="J15" s="7"/>
      <c r="K15" s="2"/>
      <c r="L15" s="2"/>
      <c r="M15" s="2"/>
      <c r="N15" s="2"/>
      <c r="O15" s="2"/>
    </row>
    <row r="16" spans="1:15" x14ac:dyDescent="0.25">
      <c r="A16" s="31" t="s">
        <v>65</v>
      </c>
      <c r="B16" s="18"/>
      <c r="C16" s="24"/>
      <c r="D16" s="30">
        <v>218400</v>
      </c>
      <c r="E16" s="30">
        <v>200000</v>
      </c>
      <c r="F16" s="29"/>
      <c r="G16" s="21"/>
      <c r="H16" s="2"/>
      <c r="I16" s="2"/>
      <c r="J16" s="7"/>
      <c r="K16" s="2"/>
      <c r="L16" s="2"/>
      <c r="M16" s="2"/>
      <c r="N16" s="2"/>
      <c r="O16" s="2"/>
    </row>
    <row r="17" spans="1:15" x14ac:dyDescent="0.25">
      <c r="A17" s="18" t="s">
        <v>5</v>
      </c>
      <c r="B17" s="18"/>
      <c r="C17" s="24"/>
      <c r="D17" s="32">
        <v>379659</v>
      </c>
      <c r="E17" s="32">
        <v>327240</v>
      </c>
      <c r="F17" s="29"/>
      <c r="G17" s="21"/>
      <c r="H17" s="2"/>
      <c r="I17" s="2"/>
      <c r="J17" s="7"/>
      <c r="K17" s="2"/>
      <c r="L17" s="2"/>
      <c r="M17" s="2"/>
      <c r="N17" s="2"/>
      <c r="O17" s="2"/>
    </row>
    <row r="18" spans="1:15" x14ac:dyDescent="0.25">
      <c r="A18" s="18"/>
      <c r="B18" s="18"/>
      <c r="C18" s="24"/>
      <c r="D18" s="27"/>
      <c r="E18" s="33"/>
      <c r="F18" s="29"/>
      <c r="G18" s="21"/>
      <c r="H18" s="2"/>
      <c r="I18" s="2"/>
      <c r="J18" s="7"/>
      <c r="K18" s="2"/>
      <c r="L18" s="2"/>
      <c r="M18" s="2"/>
      <c r="N18" s="2"/>
      <c r="O18" s="2"/>
    </row>
    <row r="19" spans="1:15" ht="14.4" x14ac:dyDescent="0.3">
      <c r="A19" s="25" t="s">
        <v>6</v>
      </c>
      <c r="B19" s="18"/>
      <c r="C19" s="24"/>
      <c r="D19" s="27"/>
      <c r="E19" s="33"/>
      <c r="F19" s="29"/>
      <c r="G19" s="21"/>
      <c r="H19" s="2"/>
      <c r="I19" s="2"/>
      <c r="J19" s="7"/>
      <c r="K19" s="2"/>
      <c r="L19" s="2"/>
      <c r="M19" s="2"/>
      <c r="N19" s="2"/>
      <c r="O19" s="2"/>
    </row>
    <row r="20" spans="1:15" x14ac:dyDescent="0.25">
      <c r="A20" s="18" t="s">
        <v>7</v>
      </c>
      <c r="B20" s="18"/>
      <c r="C20" s="24"/>
      <c r="D20" s="34">
        <v>33600</v>
      </c>
      <c r="E20" s="34">
        <v>32000</v>
      </c>
      <c r="F20" s="29"/>
      <c r="G20" s="21"/>
      <c r="H20" s="2"/>
      <c r="I20" s="2"/>
      <c r="J20" s="7"/>
      <c r="K20" s="2"/>
      <c r="L20" s="2"/>
      <c r="M20" s="2"/>
      <c r="N20" s="2"/>
      <c r="O20" s="2"/>
    </row>
    <row r="21" spans="1:15" x14ac:dyDescent="0.25">
      <c r="A21" s="18" t="s">
        <v>8</v>
      </c>
      <c r="B21" s="18"/>
      <c r="C21" s="24"/>
      <c r="D21" s="28">
        <v>12600</v>
      </c>
      <c r="E21" s="28">
        <v>12000</v>
      </c>
      <c r="F21" s="29"/>
      <c r="G21" s="21"/>
      <c r="H21" s="2"/>
      <c r="I21" s="2"/>
      <c r="J21" s="7"/>
      <c r="K21" s="2"/>
      <c r="L21" s="2"/>
      <c r="M21" s="2"/>
      <c r="N21" s="2"/>
      <c r="O21" s="2"/>
    </row>
    <row r="22" spans="1:15" x14ac:dyDescent="0.25">
      <c r="A22" s="18" t="s">
        <v>9</v>
      </c>
      <c r="B22" s="18"/>
      <c r="C22" s="24"/>
      <c r="D22" s="30">
        <v>19929</v>
      </c>
      <c r="E22" s="30">
        <v>6480</v>
      </c>
      <c r="F22" s="35"/>
      <c r="G22" s="21"/>
      <c r="H22" s="2"/>
      <c r="I22" s="2"/>
      <c r="J22" s="7"/>
      <c r="K22" s="2"/>
      <c r="L22" s="2"/>
      <c r="M22" s="2"/>
      <c r="N22" s="2"/>
      <c r="O22" s="2"/>
    </row>
    <row r="23" spans="1:15" x14ac:dyDescent="0.25">
      <c r="A23" s="31" t="s">
        <v>10</v>
      </c>
      <c r="B23" s="18"/>
      <c r="C23" s="24"/>
      <c r="D23" s="34">
        <v>66129</v>
      </c>
      <c r="E23" s="34">
        <v>50480</v>
      </c>
      <c r="F23" s="29"/>
      <c r="G23" s="21"/>
      <c r="H23" s="2"/>
      <c r="I23" s="2"/>
      <c r="J23" s="7"/>
      <c r="K23" s="2"/>
      <c r="L23" s="2"/>
      <c r="M23" s="2"/>
      <c r="N23" s="2"/>
      <c r="O23" s="2"/>
    </row>
    <row r="24" spans="1:15" x14ac:dyDescent="0.25">
      <c r="A24" s="18" t="s">
        <v>11</v>
      </c>
      <c r="B24" s="18"/>
      <c r="C24" s="24"/>
      <c r="D24" s="30">
        <v>67662</v>
      </c>
      <c r="E24" s="30">
        <v>58320</v>
      </c>
      <c r="F24" s="22"/>
      <c r="G24" s="22"/>
      <c r="H24" s="4"/>
      <c r="I24" s="2"/>
      <c r="J24" s="2"/>
      <c r="K24" s="2"/>
      <c r="L24" s="2"/>
      <c r="M24" s="2"/>
      <c r="N24" s="2"/>
      <c r="O24" s="2"/>
    </row>
    <row r="25" spans="1:15" x14ac:dyDescent="0.25">
      <c r="A25" s="31" t="s">
        <v>12</v>
      </c>
      <c r="B25" s="18"/>
      <c r="C25" s="24"/>
      <c r="D25" s="34">
        <v>133791</v>
      </c>
      <c r="E25" s="34">
        <v>108800</v>
      </c>
      <c r="F25" s="22"/>
      <c r="G25" s="22"/>
      <c r="H25" s="4"/>
      <c r="I25" s="2"/>
      <c r="J25" s="2"/>
      <c r="K25" s="2"/>
      <c r="L25" s="2"/>
      <c r="M25" s="2"/>
      <c r="N25" s="2"/>
      <c r="O25" s="2"/>
    </row>
    <row r="26" spans="1:15" x14ac:dyDescent="0.25">
      <c r="A26" s="18" t="s">
        <v>13</v>
      </c>
      <c r="B26" s="18"/>
      <c r="C26" s="24"/>
      <c r="D26" s="28">
        <v>183793</v>
      </c>
      <c r="E26" s="28">
        <v>178440</v>
      </c>
      <c r="F26" s="22"/>
      <c r="G26" s="22"/>
      <c r="H26" s="9"/>
      <c r="I26" s="2"/>
      <c r="J26" s="2"/>
      <c r="K26" s="2"/>
      <c r="L26" s="2"/>
      <c r="M26" s="2"/>
      <c r="N26" s="2"/>
      <c r="O26" s="2"/>
    </row>
    <row r="27" spans="1:15" x14ac:dyDescent="0.25">
      <c r="A27" s="18" t="s">
        <v>14</v>
      </c>
      <c r="B27" s="18"/>
      <c r="C27" s="24"/>
      <c r="D27" s="30">
        <v>62075</v>
      </c>
      <c r="E27" s="30">
        <v>40000</v>
      </c>
      <c r="F27" s="22"/>
      <c r="G27" s="36"/>
      <c r="H27" s="9"/>
      <c r="I27" s="2"/>
      <c r="J27" s="2"/>
      <c r="K27" s="2"/>
      <c r="L27" s="2"/>
      <c r="M27" s="2"/>
      <c r="N27" s="2"/>
      <c r="O27" s="2"/>
    </row>
    <row r="28" spans="1:15" x14ac:dyDescent="0.25">
      <c r="A28" s="31" t="s">
        <v>15</v>
      </c>
      <c r="B28" s="18"/>
      <c r="C28" s="24"/>
      <c r="D28" s="37">
        <v>245868</v>
      </c>
      <c r="E28" s="37">
        <v>218440</v>
      </c>
      <c r="F28" s="24"/>
      <c r="G28" s="24"/>
      <c r="H28" s="10"/>
      <c r="I28" s="2"/>
      <c r="J28" s="2"/>
      <c r="K28" s="2"/>
      <c r="L28" s="2"/>
      <c r="M28" s="2"/>
      <c r="N28" s="2"/>
      <c r="O28" s="2"/>
    </row>
    <row r="29" spans="1:15" x14ac:dyDescent="0.25">
      <c r="A29" s="18" t="s">
        <v>16</v>
      </c>
      <c r="B29" s="18"/>
      <c r="C29" s="24"/>
      <c r="D29" s="32">
        <v>379659</v>
      </c>
      <c r="E29" s="32">
        <v>327240</v>
      </c>
      <c r="F29" s="24"/>
      <c r="G29" s="24"/>
      <c r="H29" s="10"/>
      <c r="I29" s="8"/>
      <c r="J29" s="2"/>
      <c r="K29" s="2"/>
      <c r="L29" s="2"/>
      <c r="M29" s="2"/>
      <c r="N29" s="2"/>
      <c r="O29" s="2"/>
    </row>
    <row r="30" spans="1:15" x14ac:dyDescent="0.25">
      <c r="A30" s="38"/>
      <c r="B30" s="38"/>
      <c r="C30" s="38"/>
      <c r="D30" s="38"/>
      <c r="E30" s="38"/>
      <c r="F30" s="38"/>
      <c r="G30" s="38"/>
      <c r="H30" s="10"/>
      <c r="I30" s="8"/>
      <c r="J30" s="2"/>
      <c r="K30" s="2"/>
      <c r="L30" s="2"/>
      <c r="M30" s="2"/>
      <c r="N30" s="2"/>
      <c r="O30" s="2"/>
    </row>
    <row r="31" spans="1:15" x14ac:dyDescent="0.25">
      <c r="A31" s="15" t="s">
        <v>68</v>
      </c>
      <c r="B31" s="18"/>
      <c r="C31" s="18"/>
      <c r="D31" s="18"/>
      <c r="E31" s="39"/>
      <c r="F31" s="24"/>
      <c r="G31" s="40"/>
      <c r="H31" s="11"/>
      <c r="I31" s="2"/>
      <c r="J31" s="11"/>
      <c r="K31" s="11"/>
      <c r="L31" s="11"/>
      <c r="M31" s="2"/>
      <c r="N31" s="2"/>
      <c r="O31" s="2"/>
    </row>
    <row r="32" spans="1:15" x14ac:dyDescent="0.25">
      <c r="A32" s="19" t="s">
        <v>66</v>
      </c>
      <c r="B32" s="18"/>
      <c r="C32" s="18"/>
      <c r="D32" s="24"/>
      <c r="E32" s="24"/>
      <c r="F32" s="24"/>
      <c r="G32" s="41"/>
      <c r="H32" s="12"/>
      <c r="I32" s="2"/>
      <c r="J32" s="12"/>
      <c r="K32" s="2"/>
      <c r="L32" s="12"/>
      <c r="M32" s="2"/>
      <c r="N32" s="2"/>
      <c r="O32" s="2"/>
    </row>
    <row r="33" spans="1:15" ht="14.4" thickBot="1" x14ac:dyDescent="0.3">
      <c r="A33" s="18"/>
      <c r="B33" s="18"/>
      <c r="C33" s="18"/>
      <c r="D33" s="26">
        <f>$D$10</f>
        <v>2015</v>
      </c>
      <c r="E33" s="26">
        <f>$E$10</f>
        <v>2014</v>
      </c>
      <c r="F33" s="24"/>
      <c r="G33" s="41"/>
      <c r="H33" s="12"/>
      <c r="I33" s="2"/>
      <c r="J33" s="12"/>
      <c r="K33" s="2"/>
      <c r="L33" s="12"/>
      <c r="M33" s="2"/>
      <c r="N33" s="2"/>
      <c r="O33" s="2"/>
    </row>
    <row r="34" spans="1:15" x14ac:dyDescent="0.25">
      <c r="A34" s="18" t="s">
        <v>18</v>
      </c>
      <c r="B34" s="18"/>
      <c r="C34" s="18"/>
      <c r="D34" s="42">
        <v>420000</v>
      </c>
      <c r="E34" s="42">
        <v>400000</v>
      </c>
      <c r="F34" s="24"/>
      <c r="G34" s="24"/>
      <c r="H34" s="12"/>
      <c r="I34" s="2"/>
      <c r="J34" s="12"/>
      <c r="K34" s="2"/>
      <c r="L34" s="12"/>
      <c r="M34" s="2"/>
      <c r="N34" s="2"/>
      <c r="O34" s="2"/>
    </row>
    <row r="35" spans="1:15" x14ac:dyDescent="0.25">
      <c r="A35" s="31" t="s">
        <v>80</v>
      </c>
      <c r="B35" s="18"/>
      <c r="C35" s="18"/>
      <c r="D35" s="43">
        <v>300000</v>
      </c>
      <c r="E35" s="43">
        <v>298000</v>
      </c>
      <c r="F35" s="24"/>
      <c r="G35" s="24"/>
      <c r="H35" s="13"/>
      <c r="I35" s="2"/>
      <c r="J35" s="12"/>
      <c r="K35" s="2"/>
      <c r="L35" s="12"/>
      <c r="M35" s="2"/>
      <c r="N35" s="2"/>
      <c r="O35" s="2"/>
    </row>
    <row r="36" spans="1:15" x14ac:dyDescent="0.25">
      <c r="A36" s="31" t="s">
        <v>19</v>
      </c>
      <c r="B36" s="18"/>
      <c r="C36" s="18"/>
      <c r="D36" s="43">
        <v>19660</v>
      </c>
      <c r="E36" s="43">
        <v>18000</v>
      </c>
      <c r="F36" s="24"/>
      <c r="G36" s="24"/>
      <c r="H36" s="12"/>
      <c r="I36" s="2"/>
      <c r="J36" s="12"/>
      <c r="K36" s="2"/>
      <c r="L36" s="12"/>
      <c r="M36" s="2"/>
      <c r="N36" s="2"/>
      <c r="O36" s="2"/>
    </row>
    <row r="37" spans="1:15" x14ac:dyDescent="0.25">
      <c r="A37" s="24" t="s">
        <v>76</v>
      </c>
      <c r="B37" s="24"/>
      <c r="C37" s="24"/>
      <c r="D37" s="44">
        <v>27600</v>
      </c>
      <c r="E37" s="44">
        <v>22000</v>
      </c>
      <c r="F37" s="24"/>
      <c r="G37" s="24"/>
      <c r="H37" s="12"/>
      <c r="I37" s="7"/>
      <c r="J37" s="12"/>
      <c r="K37" s="7"/>
      <c r="L37" s="12"/>
      <c r="M37" s="2"/>
      <c r="N37" s="2"/>
      <c r="O37" s="2"/>
    </row>
    <row r="38" spans="1:15" x14ac:dyDescent="0.25">
      <c r="A38" s="31" t="s">
        <v>20</v>
      </c>
      <c r="B38" s="18"/>
      <c r="C38" s="18"/>
      <c r="D38" s="45">
        <v>72740</v>
      </c>
      <c r="E38" s="45">
        <v>62000</v>
      </c>
      <c r="F38" s="46"/>
      <c r="G38" s="46"/>
      <c r="H38" s="12"/>
      <c r="I38" s="2"/>
      <c r="J38" s="12"/>
      <c r="K38" s="2"/>
      <c r="L38" s="12"/>
      <c r="M38" s="2"/>
      <c r="N38" s="2"/>
      <c r="O38" s="2"/>
    </row>
    <row r="39" spans="1:15" x14ac:dyDescent="0.25">
      <c r="A39" s="31" t="s">
        <v>17</v>
      </c>
      <c r="B39" s="18"/>
      <c r="C39" s="18"/>
      <c r="D39" s="44">
        <v>5740</v>
      </c>
      <c r="E39" s="44">
        <v>4460</v>
      </c>
      <c r="F39" s="24"/>
      <c r="G39" s="24"/>
      <c r="H39" s="12"/>
      <c r="I39" s="2"/>
      <c r="J39" s="12"/>
      <c r="K39" s="2"/>
      <c r="L39" s="12"/>
      <c r="M39" s="2"/>
      <c r="N39" s="2"/>
      <c r="O39" s="2"/>
    </row>
    <row r="40" spans="1:15" x14ac:dyDescent="0.25">
      <c r="A40" s="31" t="s">
        <v>21</v>
      </c>
      <c r="B40" s="18"/>
      <c r="C40" s="18"/>
      <c r="D40" s="45">
        <v>67000</v>
      </c>
      <c r="E40" s="45">
        <v>57540</v>
      </c>
      <c r="F40" s="24"/>
      <c r="G40" s="24"/>
      <c r="H40" s="12"/>
      <c r="I40" s="2"/>
      <c r="J40" s="12"/>
      <c r="K40" s="2"/>
      <c r="L40" s="12"/>
      <c r="M40" s="2"/>
      <c r="N40" s="2"/>
      <c r="O40" s="2"/>
    </row>
    <row r="41" spans="1:15" x14ac:dyDescent="0.25">
      <c r="A41" s="31" t="s">
        <v>22</v>
      </c>
      <c r="B41" s="18"/>
      <c r="C41" s="18"/>
      <c r="D41" s="44">
        <v>26800</v>
      </c>
      <c r="E41" s="44">
        <v>23016</v>
      </c>
      <c r="F41" s="24"/>
      <c r="G41" s="24"/>
      <c r="H41" s="12"/>
      <c r="I41" s="2"/>
      <c r="J41" s="12"/>
      <c r="K41" s="2"/>
      <c r="L41" s="12"/>
      <c r="M41" s="2"/>
      <c r="N41" s="2"/>
      <c r="O41" s="2"/>
    </row>
    <row r="42" spans="1:15" x14ac:dyDescent="0.25">
      <c r="A42" s="31" t="s">
        <v>23</v>
      </c>
      <c r="B42" s="18"/>
      <c r="C42" s="18"/>
      <c r="D42" s="47">
        <v>40200</v>
      </c>
      <c r="E42" s="47">
        <v>34524</v>
      </c>
      <c r="F42" s="24"/>
      <c r="G42" s="24"/>
      <c r="H42" s="12"/>
      <c r="I42" s="2"/>
      <c r="J42" s="12"/>
      <c r="K42" s="2"/>
      <c r="L42" s="12"/>
      <c r="M42" s="2"/>
      <c r="N42" s="2"/>
      <c r="O42" s="2"/>
    </row>
    <row r="43" spans="1:15" x14ac:dyDescent="0.25">
      <c r="A43" s="31"/>
      <c r="B43" s="18"/>
      <c r="C43" s="18"/>
      <c r="D43" s="27"/>
      <c r="E43" s="24"/>
      <c r="F43" s="24"/>
      <c r="G43" s="41"/>
      <c r="H43" s="12"/>
      <c r="I43" s="2"/>
      <c r="J43" s="12"/>
      <c r="K43" s="2"/>
      <c r="L43" s="12"/>
      <c r="M43" s="2"/>
      <c r="N43" s="2"/>
      <c r="O43" s="2"/>
    </row>
    <row r="44" spans="1:15" x14ac:dyDescent="0.25">
      <c r="A44" s="19" t="s">
        <v>24</v>
      </c>
      <c r="B44" s="18"/>
      <c r="C44" s="18"/>
      <c r="D44" s="45">
        <v>18125</v>
      </c>
      <c r="E44" s="45">
        <v>17262</v>
      </c>
      <c r="F44" s="24"/>
      <c r="G44" s="48"/>
      <c r="I44" s="2"/>
      <c r="J44" s="2"/>
      <c r="K44" s="2"/>
      <c r="L44" s="2"/>
      <c r="M44" s="2"/>
      <c r="N44" s="2"/>
      <c r="O44" s="2"/>
    </row>
    <row r="45" spans="1:15" x14ac:dyDescent="0.25">
      <c r="A45" s="31" t="s">
        <v>25</v>
      </c>
      <c r="B45" s="18"/>
      <c r="C45" s="18"/>
      <c r="D45" s="45">
        <v>22075</v>
      </c>
      <c r="E45" s="45">
        <v>17262</v>
      </c>
      <c r="F45" s="24"/>
      <c r="G45" s="24"/>
      <c r="I45" s="2"/>
      <c r="J45" s="2"/>
      <c r="K45" s="2"/>
      <c r="L45" s="2"/>
      <c r="M45" s="2"/>
      <c r="N45" s="2"/>
      <c r="O45" s="2"/>
    </row>
    <row r="46" spans="1:15" x14ac:dyDescent="0.25">
      <c r="A46" s="24"/>
      <c r="B46" s="24"/>
      <c r="C46" s="24"/>
      <c r="D46" s="24"/>
      <c r="E46" s="24"/>
      <c r="F46" s="24"/>
      <c r="G46" s="24"/>
      <c r="I46" s="2"/>
      <c r="J46" s="2"/>
      <c r="K46" s="2"/>
      <c r="L46" s="2"/>
      <c r="M46" s="2"/>
      <c r="N46" s="2"/>
      <c r="O46" s="2"/>
    </row>
    <row r="47" spans="1:15" ht="14.4" thickBot="1" x14ac:dyDescent="0.3">
      <c r="A47" s="49" t="s">
        <v>47</v>
      </c>
      <c r="B47" s="24"/>
      <c r="C47" s="24"/>
      <c r="D47" s="26">
        <f>$D$10</f>
        <v>2015</v>
      </c>
      <c r="E47" s="26">
        <f>$E$10</f>
        <v>2014</v>
      </c>
      <c r="F47" s="24"/>
      <c r="G47" s="24"/>
      <c r="I47" s="2"/>
      <c r="J47" s="2"/>
      <c r="K47" s="2"/>
      <c r="L47" s="2"/>
      <c r="M47" s="2"/>
      <c r="N47" s="2"/>
      <c r="O47" s="2"/>
    </row>
    <row r="48" spans="1:15" x14ac:dyDescent="0.25">
      <c r="A48" s="24" t="s">
        <v>48</v>
      </c>
      <c r="B48" s="24"/>
      <c r="C48" s="24"/>
      <c r="D48" s="50">
        <v>90</v>
      </c>
      <c r="E48" s="50">
        <v>96</v>
      </c>
      <c r="F48" s="24"/>
      <c r="G48" s="24"/>
      <c r="I48" s="14"/>
      <c r="J48" s="14"/>
      <c r="K48" s="2"/>
      <c r="L48" s="2"/>
      <c r="M48" s="2"/>
      <c r="N48" s="2"/>
      <c r="O48" s="2"/>
    </row>
    <row r="49" spans="1:15" x14ac:dyDescent="0.25">
      <c r="A49" s="24" t="s">
        <v>73</v>
      </c>
      <c r="B49" s="24"/>
      <c r="C49" s="24"/>
      <c r="D49" s="51">
        <v>4052</v>
      </c>
      <c r="E49" s="51">
        <v>4000</v>
      </c>
      <c r="F49" s="24"/>
      <c r="G49" s="24"/>
      <c r="I49" s="2"/>
      <c r="J49" s="2"/>
      <c r="K49" s="2"/>
      <c r="L49" s="2"/>
      <c r="M49" s="2"/>
      <c r="N49" s="2"/>
      <c r="O49" s="2"/>
    </row>
    <row r="50" spans="1:15" x14ac:dyDescent="0.25">
      <c r="A50" s="24" t="s">
        <v>74</v>
      </c>
      <c r="B50" s="24"/>
      <c r="C50" s="24"/>
      <c r="D50" s="52">
        <v>20000</v>
      </c>
      <c r="E50" s="52">
        <v>20000</v>
      </c>
      <c r="F50" s="24"/>
      <c r="G50" s="24"/>
      <c r="I50" s="2"/>
      <c r="J50" s="2"/>
      <c r="K50" s="2"/>
      <c r="L50" s="2"/>
      <c r="M50" s="2"/>
      <c r="N50" s="2"/>
      <c r="O50" s="2"/>
    </row>
    <row r="51" spans="1:15" x14ac:dyDescent="0.25">
      <c r="A51" s="24" t="s">
        <v>75</v>
      </c>
      <c r="B51" s="24"/>
      <c r="C51" s="24"/>
      <c r="D51" s="52">
        <v>5000</v>
      </c>
      <c r="E51" s="52">
        <v>5000</v>
      </c>
      <c r="F51" s="24"/>
      <c r="G51" s="24"/>
      <c r="I51" s="2"/>
      <c r="J51" s="2"/>
      <c r="K51" s="2"/>
      <c r="L51" s="2"/>
      <c r="M51" s="2"/>
      <c r="N51" s="2"/>
      <c r="O51" s="2"/>
    </row>
    <row r="52" spans="1:15" x14ac:dyDescent="0.25">
      <c r="A52" s="24"/>
      <c r="B52" s="24"/>
      <c r="C52" s="24"/>
      <c r="D52" s="24"/>
      <c r="E52" s="24"/>
      <c r="F52" s="24"/>
      <c r="G52" s="24"/>
      <c r="I52" s="2"/>
      <c r="J52" s="2"/>
      <c r="K52" s="2"/>
      <c r="L52" s="2"/>
      <c r="M52" s="2"/>
      <c r="N52" s="2"/>
      <c r="O52" s="2"/>
    </row>
    <row r="53" spans="1:15" ht="14.4" thickBot="1" x14ac:dyDescent="0.3">
      <c r="A53" s="53" t="s">
        <v>49</v>
      </c>
      <c r="B53" s="24"/>
      <c r="C53" s="24"/>
      <c r="D53" s="26">
        <f>$D$10</f>
        <v>2015</v>
      </c>
      <c r="E53" s="26">
        <f>$E$10</f>
        <v>2014</v>
      </c>
      <c r="F53" s="54" t="s">
        <v>52</v>
      </c>
      <c r="G53" s="24"/>
      <c r="I53" s="2"/>
      <c r="J53" s="2"/>
      <c r="K53" s="2"/>
      <c r="L53" s="2"/>
      <c r="M53" s="2"/>
      <c r="N53" s="2"/>
      <c r="O53" s="2"/>
    </row>
    <row r="54" spans="1:15" x14ac:dyDescent="0.25">
      <c r="A54" s="49" t="s">
        <v>26</v>
      </c>
      <c r="B54" s="24"/>
      <c r="C54" s="24"/>
      <c r="D54" s="24"/>
      <c r="E54" s="24"/>
      <c r="F54" s="24"/>
      <c r="G54" s="24"/>
      <c r="I54" s="2"/>
      <c r="J54" s="2"/>
      <c r="K54" s="2"/>
      <c r="L54" s="2"/>
      <c r="M54" s="2"/>
      <c r="N54" s="2"/>
      <c r="O54" s="2"/>
    </row>
    <row r="55" spans="1:15" x14ac:dyDescent="0.25">
      <c r="A55" s="24" t="s">
        <v>27</v>
      </c>
      <c r="B55" s="24"/>
      <c r="C55" s="24"/>
      <c r="D55" s="55">
        <f>D15/D23</f>
        <v>2.4385519212448394</v>
      </c>
      <c r="E55" s="55">
        <f>E15/E23</f>
        <v>2.5206022187004753</v>
      </c>
      <c r="F55" s="56">
        <v>2.57556270096463</v>
      </c>
      <c r="G55" s="24"/>
      <c r="I55" s="2"/>
      <c r="J55" s="2"/>
      <c r="K55" s="2"/>
      <c r="L55" s="2"/>
      <c r="M55" s="2"/>
      <c r="N55" s="2"/>
      <c r="O55" s="2"/>
    </row>
    <row r="56" spans="1:15" x14ac:dyDescent="0.25">
      <c r="A56" s="24" t="s">
        <v>28</v>
      </c>
      <c r="B56" s="24"/>
      <c r="C56" s="24"/>
      <c r="D56" s="55">
        <f>(D15-D14)/D23</f>
        <v>1.1683073991743411</v>
      </c>
      <c r="E56" s="55">
        <f>(E15-E14)/E23</f>
        <v>1.4112519809825674</v>
      </c>
      <c r="F56" s="56">
        <v>1.5305466237942122</v>
      </c>
      <c r="G56" s="24"/>
      <c r="I56" s="2"/>
      <c r="J56" s="2"/>
      <c r="K56" s="2"/>
      <c r="L56" s="2"/>
      <c r="M56" s="2"/>
      <c r="N56" s="2"/>
      <c r="O56" s="2"/>
    </row>
    <row r="57" spans="1:15" x14ac:dyDescent="0.25">
      <c r="A57" s="49" t="s">
        <v>29</v>
      </c>
      <c r="B57" s="24"/>
      <c r="C57" s="24"/>
      <c r="D57" s="24"/>
      <c r="E57" s="24"/>
      <c r="F57" s="57"/>
      <c r="G57" s="24"/>
      <c r="I57" s="2"/>
      <c r="J57" s="2"/>
      <c r="K57" s="2"/>
      <c r="L57" s="2"/>
      <c r="M57" s="2"/>
      <c r="N57" s="2"/>
      <c r="O57" s="2"/>
    </row>
    <row r="58" spans="1:15" x14ac:dyDescent="0.25">
      <c r="A58" s="24" t="s">
        <v>79</v>
      </c>
      <c r="B58" s="24"/>
      <c r="C58" s="24"/>
      <c r="D58" s="55">
        <f>(D35+D36)/D14</f>
        <v>3.8054761904761905</v>
      </c>
      <c r="E58" s="55">
        <f>(E35+E36)/E14</f>
        <v>5.6428571428571432</v>
      </c>
      <c r="F58" s="56">
        <v>7.6923076923076925</v>
      </c>
      <c r="G58" s="24"/>
    </row>
    <row r="59" spans="1:15" x14ac:dyDescent="0.25">
      <c r="A59" s="24" t="s">
        <v>31</v>
      </c>
      <c r="B59" s="24"/>
      <c r="C59" s="24"/>
      <c r="D59" s="55">
        <f>D13/(D34/365)</f>
        <v>45.625</v>
      </c>
      <c r="E59" s="55">
        <f>E13/(E34/365)</f>
        <v>43.8</v>
      </c>
      <c r="F59" s="56">
        <v>47.45</v>
      </c>
      <c r="G59" s="24"/>
    </row>
    <row r="60" spans="1:15" x14ac:dyDescent="0.25">
      <c r="A60" s="24" t="s">
        <v>32</v>
      </c>
      <c r="B60" s="24"/>
      <c r="C60" s="24"/>
      <c r="D60" s="55">
        <f>D34/D16</f>
        <v>1.9230769230769231</v>
      </c>
      <c r="E60" s="55">
        <f>E34/E16</f>
        <v>2</v>
      </c>
      <c r="F60" s="56">
        <v>2.0408163265306123</v>
      </c>
      <c r="G60" s="24"/>
    </row>
    <row r="61" spans="1:15" x14ac:dyDescent="0.25">
      <c r="A61" s="24" t="s">
        <v>30</v>
      </c>
      <c r="B61" s="24"/>
      <c r="C61" s="24"/>
      <c r="D61" s="55">
        <f>D34/D17</f>
        <v>1.1062558769843465</v>
      </c>
      <c r="E61" s="55">
        <f>E34/E17</f>
        <v>1.2223444566678889</v>
      </c>
      <c r="F61" s="56">
        <v>1.2339585389930898</v>
      </c>
      <c r="G61" s="24"/>
    </row>
    <row r="62" spans="1:15" x14ac:dyDescent="0.25">
      <c r="A62" s="49" t="s">
        <v>33</v>
      </c>
      <c r="B62" s="24"/>
      <c r="C62" s="24"/>
      <c r="D62" s="24"/>
      <c r="E62" s="24"/>
      <c r="F62" s="57"/>
      <c r="G62" s="24"/>
    </row>
    <row r="63" spans="1:15" x14ac:dyDescent="0.25">
      <c r="A63" s="24" t="s">
        <v>78</v>
      </c>
      <c r="B63" s="24"/>
      <c r="C63" s="24"/>
      <c r="D63" s="58">
        <f>(D22+D24)/D17</f>
        <v>0.23070966314508545</v>
      </c>
      <c r="E63" s="58">
        <f t="shared" ref="E63" si="0">(E22+E24)/E17</f>
        <v>0.19801980198019803</v>
      </c>
      <c r="F63" s="59">
        <v>0.2</v>
      </c>
      <c r="G63" s="24"/>
    </row>
    <row r="64" spans="1:15" x14ac:dyDescent="0.25">
      <c r="A64" s="24" t="s">
        <v>77</v>
      </c>
      <c r="B64" s="24"/>
      <c r="C64" s="24"/>
      <c r="D64" s="58">
        <f>D25/D17</f>
        <v>0.35239780961336359</v>
      </c>
      <c r="E64" s="58">
        <f>E25/E17</f>
        <v>0.3324776922136658</v>
      </c>
      <c r="F64" s="59">
        <v>0.32132280355380061</v>
      </c>
      <c r="G64" s="24"/>
    </row>
    <row r="65" spans="1:7" x14ac:dyDescent="0.25">
      <c r="A65" s="24" t="s">
        <v>34</v>
      </c>
      <c r="B65" s="24"/>
      <c r="C65" s="24"/>
      <c r="D65" s="55">
        <f>D38/D39</f>
        <v>12.672473867595819</v>
      </c>
      <c r="E65" s="55">
        <f>E38/E39</f>
        <v>13.901345291479821</v>
      </c>
      <c r="F65" s="56">
        <v>15.330097087378642</v>
      </c>
      <c r="G65" s="24"/>
    </row>
    <row r="66" spans="1:7" x14ac:dyDescent="0.25">
      <c r="A66" s="24" t="s">
        <v>35</v>
      </c>
      <c r="B66" s="24"/>
      <c r="C66" s="24"/>
      <c r="D66" s="55">
        <f>(D38+D36+D50)/(D39+D50+D51)</f>
        <v>3.6564736499674693</v>
      </c>
      <c r="E66" s="55">
        <f>(E38+E36+E50)/(E39+E50+E51)</f>
        <v>3.3944331296673456</v>
      </c>
      <c r="F66" s="56">
        <v>4.1791044776119399</v>
      </c>
      <c r="G66" s="24"/>
    </row>
    <row r="67" spans="1:7" x14ac:dyDescent="0.25">
      <c r="A67" s="49" t="s">
        <v>60</v>
      </c>
      <c r="B67" s="24"/>
      <c r="C67" s="24"/>
      <c r="D67" s="24"/>
      <c r="E67" s="24"/>
      <c r="F67" s="57"/>
      <c r="G67" s="24"/>
    </row>
    <row r="68" spans="1:7" x14ac:dyDescent="0.25">
      <c r="A68" s="24" t="s">
        <v>36</v>
      </c>
      <c r="B68" s="24"/>
      <c r="C68" s="24"/>
      <c r="D68" s="60">
        <f>D42/D34</f>
        <v>9.571428571428571E-2</v>
      </c>
      <c r="E68" s="60">
        <f>E42/E34</f>
        <v>8.6309999999999998E-2</v>
      </c>
      <c r="F68" s="61">
        <v>8.856E-2</v>
      </c>
      <c r="G68" s="24"/>
    </row>
    <row r="69" spans="1:7" x14ac:dyDescent="0.25">
      <c r="A69" s="24" t="s">
        <v>37</v>
      </c>
      <c r="B69" s="24"/>
      <c r="C69" s="24"/>
      <c r="D69" s="60">
        <f>D38/D17</f>
        <v>0.19159298212343182</v>
      </c>
      <c r="E69" s="60">
        <f>E38/E17</f>
        <v>0.18946339078352278</v>
      </c>
      <c r="F69" s="61">
        <v>0.19484205330700888</v>
      </c>
      <c r="G69" s="24"/>
    </row>
    <row r="70" spans="1:7" x14ac:dyDescent="0.25">
      <c r="A70" s="24" t="s">
        <v>38</v>
      </c>
      <c r="B70" s="24"/>
      <c r="C70" s="24"/>
      <c r="D70" s="60">
        <f>D42/D17</f>
        <v>0.10588449108278745</v>
      </c>
      <c r="E70" s="60">
        <f>E42/E17</f>
        <v>0.1055005500550055</v>
      </c>
      <c r="F70" s="61">
        <v>0.10927936821322803</v>
      </c>
      <c r="G70" s="24"/>
    </row>
    <row r="71" spans="1:7" x14ac:dyDescent="0.25">
      <c r="A71" s="24" t="s">
        <v>39</v>
      </c>
      <c r="B71" s="24"/>
      <c r="C71" s="24"/>
      <c r="D71" s="60">
        <f>D42/D28</f>
        <v>0.16350236712382255</v>
      </c>
      <c r="E71" s="60">
        <f>E42/E28</f>
        <v>0.15804797656106939</v>
      </c>
      <c r="F71" s="61">
        <v>0.16101818181818181</v>
      </c>
      <c r="G71" s="24"/>
    </row>
    <row r="72" spans="1:7" x14ac:dyDescent="0.25">
      <c r="A72" s="49" t="s">
        <v>40</v>
      </c>
      <c r="B72" s="24"/>
      <c r="C72" s="24"/>
      <c r="D72" s="24"/>
      <c r="E72" s="24"/>
      <c r="F72" s="57"/>
      <c r="G72" s="24"/>
    </row>
    <row r="73" spans="1:7" x14ac:dyDescent="0.25">
      <c r="A73" s="24" t="s">
        <v>43</v>
      </c>
      <c r="B73" s="24"/>
      <c r="C73" s="24"/>
      <c r="D73" s="62">
        <f>D42/D49</f>
        <v>9.9210266535044429</v>
      </c>
      <c r="E73" s="62">
        <f>E42/E49</f>
        <v>8.6310000000000002</v>
      </c>
      <c r="F73" s="63" t="s">
        <v>69</v>
      </c>
      <c r="G73" s="24"/>
    </row>
    <row r="74" spans="1:7" x14ac:dyDescent="0.25">
      <c r="A74" s="24" t="s">
        <v>41</v>
      </c>
      <c r="B74" s="24"/>
      <c r="C74" s="24"/>
      <c r="D74" s="55">
        <f>D48/D73</f>
        <v>9.071641791044776</v>
      </c>
      <c r="E74" s="55">
        <f>E48/E73</f>
        <v>11.122697254084114</v>
      </c>
      <c r="F74" s="64">
        <v>10.653794037940379</v>
      </c>
      <c r="G74" s="24"/>
    </row>
    <row r="75" spans="1:7" x14ac:dyDescent="0.25">
      <c r="A75" s="24" t="s">
        <v>44</v>
      </c>
      <c r="B75" s="24"/>
      <c r="C75" s="24"/>
      <c r="D75" s="62">
        <f>(D42+D36)/D49</f>
        <v>14.772951628825272</v>
      </c>
      <c r="E75" s="62">
        <f>(E42+E36)/E49</f>
        <v>13.131</v>
      </c>
      <c r="F75" s="63" t="s">
        <v>69</v>
      </c>
      <c r="G75" s="24"/>
    </row>
    <row r="76" spans="1:7" x14ac:dyDescent="0.25">
      <c r="A76" s="24" t="s">
        <v>45</v>
      </c>
      <c r="B76" s="24"/>
      <c r="C76" s="24"/>
      <c r="D76" s="65">
        <f>D48/D75</f>
        <v>6.0922151687270292</v>
      </c>
      <c r="E76" s="65">
        <f>E48/E75</f>
        <v>7.3109435686543289</v>
      </c>
      <c r="F76" s="66">
        <v>7.112166440524649</v>
      </c>
      <c r="G76" s="24"/>
    </row>
    <row r="77" spans="1:7" x14ac:dyDescent="0.25">
      <c r="A77" s="24" t="s">
        <v>46</v>
      </c>
      <c r="B77" s="24"/>
      <c r="C77" s="24"/>
      <c r="D77" s="62">
        <f>D28/D49</f>
        <v>60.678183613030605</v>
      </c>
      <c r="E77" s="62">
        <f>E28/E49</f>
        <v>54.61</v>
      </c>
      <c r="F77" s="63" t="s">
        <v>69</v>
      </c>
      <c r="G77" s="24"/>
    </row>
    <row r="78" spans="1:7" x14ac:dyDescent="0.25">
      <c r="A78" s="24" t="s">
        <v>42</v>
      </c>
      <c r="B78" s="24"/>
      <c r="C78" s="24"/>
      <c r="D78" s="55">
        <f>D48/D77</f>
        <v>1.4832349065352139</v>
      </c>
      <c r="E78" s="55">
        <f>E48/E77</f>
        <v>1.7579197949093572</v>
      </c>
      <c r="F78" s="64">
        <v>1.7154545454545453</v>
      </c>
      <c r="G78" s="24"/>
    </row>
    <row r="79" spans="1:7" x14ac:dyDescent="0.25">
      <c r="A79" s="24"/>
      <c r="B79" s="24"/>
      <c r="C79" s="24"/>
      <c r="D79" s="24"/>
      <c r="E79" s="24"/>
      <c r="F79" s="24"/>
      <c r="G79" s="24"/>
    </row>
    <row r="80" spans="1:7" x14ac:dyDescent="0.25">
      <c r="A80" s="53" t="s">
        <v>70</v>
      </c>
      <c r="B80" s="24"/>
      <c r="C80" s="24"/>
      <c r="D80" s="24"/>
      <c r="E80" s="24"/>
      <c r="F80" s="24"/>
      <c r="G80" s="24"/>
    </row>
    <row r="81" spans="1:7" x14ac:dyDescent="0.25">
      <c r="A81" s="91" t="s">
        <v>81</v>
      </c>
      <c r="B81" s="91"/>
      <c r="C81" s="91"/>
      <c r="D81" s="91"/>
      <c r="E81" s="91"/>
      <c r="F81" s="91"/>
      <c r="G81" s="91"/>
    </row>
    <row r="82" spans="1:7" x14ac:dyDescent="0.25">
      <c r="A82" s="91"/>
      <c r="B82" s="91"/>
      <c r="C82" s="91"/>
      <c r="D82" s="91"/>
      <c r="E82" s="91"/>
      <c r="F82" s="91"/>
      <c r="G82" s="91"/>
    </row>
    <row r="83" spans="1:7" x14ac:dyDescent="0.25">
      <c r="A83" s="91"/>
      <c r="B83" s="91"/>
      <c r="C83" s="91"/>
      <c r="D83" s="91"/>
      <c r="E83" s="91"/>
      <c r="F83" s="91"/>
      <c r="G83" s="91"/>
    </row>
    <row r="84" spans="1:7" x14ac:dyDescent="0.25">
      <c r="A84" s="24"/>
      <c r="B84" s="24"/>
      <c r="C84" s="24"/>
      <c r="D84" s="24"/>
      <c r="E84" s="24"/>
      <c r="F84" s="24"/>
      <c r="G84" s="24"/>
    </row>
    <row r="85" spans="1:7" x14ac:dyDescent="0.25">
      <c r="A85" s="53" t="s">
        <v>71</v>
      </c>
      <c r="B85" s="24"/>
      <c r="C85" s="24"/>
      <c r="D85" s="24"/>
      <c r="E85" s="24"/>
      <c r="F85" s="24"/>
      <c r="G85" s="24"/>
    </row>
    <row r="86" spans="1:7" ht="12.75" customHeight="1" x14ac:dyDescent="0.25">
      <c r="A86" s="91" t="s">
        <v>82</v>
      </c>
      <c r="B86" s="91"/>
      <c r="C86" s="91"/>
      <c r="D86" s="91"/>
      <c r="E86" s="91"/>
      <c r="F86" s="91"/>
      <c r="G86" s="91"/>
    </row>
    <row r="87" spans="1:7" x14ac:dyDescent="0.25">
      <c r="A87" s="91"/>
      <c r="B87" s="91"/>
      <c r="C87" s="91"/>
      <c r="D87" s="91"/>
      <c r="E87" s="91"/>
      <c r="F87" s="91"/>
      <c r="G87" s="91"/>
    </row>
    <row r="88" spans="1:7" x14ac:dyDescent="0.25">
      <c r="A88" s="91"/>
      <c r="B88" s="91"/>
      <c r="C88" s="91"/>
      <c r="D88" s="91"/>
      <c r="E88" s="91"/>
      <c r="F88" s="91"/>
      <c r="G88" s="91"/>
    </row>
    <row r="89" spans="1:7" x14ac:dyDescent="0.25">
      <c r="A89" s="24"/>
      <c r="B89" s="24"/>
      <c r="C89" s="24"/>
      <c r="D89" s="24"/>
      <c r="E89" s="24"/>
      <c r="F89" s="24"/>
      <c r="G89" s="24"/>
    </row>
    <row r="90" spans="1:7" x14ac:dyDescent="0.25">
      <c r="A90" s="53" t="s">
        <v>72</v>
      </c>
      <c r="B90" s="24"/>
      <c r="C90" s="24"/>
      <c r="D90" s="24"/>
      <c r="E90" s="24"/>
      <c r="F90" s="24"/>
      <c r="G90" s="24"/>
    </row>
    <row r="91" spans="1:7" x14ac:dyDescent="0.25">
      <c r="A91" s="92" t="s">
        <v>83</v>
      </c>
      <c r="B91" s="92"/>
      <c r="C91" s="92"/>
      <c r="D91" s="92"/>
      <c r="E91" s="92"/>
      <c r="F91" s="92"/>
      <c r="G91" s="92"/>
    </row>
    <row r="92" spans="1:7" x14ac:dyDescent="0.25">
      <c r="A92" s="24"/>
      <c r="B92" s="24"/>
      <c r="C92" s="24"/>
      <c r="D92" s="24"/>
      <c r="E92" s="24"/>
      <c r="F92" s="24"/>
      <c r="G92" s="24"/>
    </row>
    <row r="93" spans="1:7" x14ac:dyDescent="0.25">
      <c r="A93" s="53" t="s">
        <v>87</v>
      </c>
      <c r="B93" s="24"/>
      <c r="C93" s="24"/>
      <c r="D93" s="24"/>
      <c r="E93" s="24"/>
      <c r="F93" s="24"/>
      <c r="G93" s="24"/>
    </row>
    <row r="94" spans="1:7" x14ac:dyDescent="0.25">
      <c r="A94" s="24"/>
      <c r="B94" s="67" t="s">
        <v>50</v>
      </c>
      <c r="C94" s="68" t="s">
        <v>51</v>
      </c>
      <c r="D94" s="68" t="s">
        <v>53</v>
      </c>
      <c r="E94" s="68"/>
      <c r="F94" s="24"/>
      <c r="G94" s="24"/>
    </row>
    <row r="95" spans="1:7" x14ac:dyDescent="0.25">
      <c r="A95" s="69">
        <f>D10</f>
        <v>2015</v>
      </c>
      <c r="B95" s="70">
        <f>PRODUCT(C95:E95)</f>
        <v>0.16350236712382252</v>
      </c>
      <c r="C95" s="70">
        <f>D42/D34</f>
        <v>9.571428571428571E-2</v>
      </c>
      <c r="D95" s="71">
        <f>D34/D17</f>
        <v>1.1062558769843465</v>
      </c>
      <c r="E95" s="71">
        <f>D17/D28</f>
        <v>1.5441578407926204</v>
      </c>
      <c r="F95" s="24"/>
      <c r="G95" s="24"/>
    </row>
    <row r="96" spans="1:7" x14ac:dyDescent="0.25">
      <c r="A96" s="69">
        <f>E10</f>
        <v>2014</v>
      </c>
      <c r="B96" s="70">
        <f>PRODUCT(C96:E96)</f>
        <v>0.15804797656106936</v>
      </c>
      <c r="C96" s="70">
        <f>E42/E34</f>
        <v>8.6309999999999998E-2</v>
      </c>
      <c r="D96" s="71">
        <f>E34/E17</f>
        <v>1.2223444566678889</v>
      </c>
      <c r="E96" s="71">
        <f>E17/E28</f>
        <v>1.4980772752243179</v>
      </c>
      <c r="F96" s="24"/>
      <c r="G96" s="24"/>
    </row>
    <row r="97" spans="1:7" x14ac:dyDescent="0.25">
      <c r="A97" s="24"/>
      <c r="B97" s="24"/>
      <c r="C97" s="24"/>
      <c r="D97" s="24"/>
      <c r="E97" s="24"/>
      <c r="F97" s="24"/>
      <c r="G97" s="24"/>
    </row>
    <row r="98" spans="1:7" ht="12.75" customHeight="1" x14ac:dyDescent="0.25">
      <c r="A98" s="91" t="s">
        <v>84</v>
      </c>
      <c r="B98" s="91"/>
      <c r="C98" s="91"/>
      <c r="D98" s="91"/>
      <c r="E98" s="91"/>
      <c r="F98" s="91"/>
      <c r="G98" s="91"/>
    </row>
    <row r="99" spans="1:7" x14ac:dyDescent="0.25">
      <c r="A99" s="91"/>
      <c r="B99" s="91"/>
      <c r="C99" s="91"/>
      <c r="D99" s="91"/>
      <c r="E99" s="91"/>
      <c r="F99" s="91"/>
      <c r="G99" s="91"/>
    </row>
    <row r="100" spans="1:7" x14ac:dyDescent="0.25">
      <c r="A100" s="91"/>
      <c r="B100" s="91"/>
      <c r="C100" s="91"/>
      <c r="D100" s="91"/>
      <c r="E100" s="91"/>
      <c r="F100" s="91"/>
      <c r="G100" s="91"/>
    </row>
    <row r="101" spans="1:7" x14ac:dyDescent="0.25">
      <c r="A101" s="24"/>
      <c r="B101" s="24"/>
      <c r="C101" s="24"/>
      <c r="D101" s="24"/>
      <c r="E101" s="24"/>
      <c r="F101" s="24"/>
      <c r="G101" s="24"/>
    </row>
    <row r="102" spans="1:7" x14ac:dyDescent="0.25">
      <c r="A102" s="53" t="s">
        <v>63</v>
      </c>
      <c r="B102" s="24"/>
      <c r="C102" s="24"/>
      <c r="D102" s="24"/>
      <c r="E102" s="24"/>
      <c r="F102" s="24"/>
      <c r="G102" s="24"/>
    </row>
    <row r="103" spans="1:7" x14ac:dyDescent="0.25">
      <c r="A103" s="53" t="s">
        <v>61</v>
      </c>
      <c r="B103" s="24"/>
      <c r="C103" s="24"/>
      <c r="D103" s="24"/>
      <c r="E103" s="24"/>
      <c r="F103" s="24"/>
      <c r="G103" s="24"/>
    </row>
    <row r="104" spans="1:7" x14ac:dyDescent="0.25">
      <c r="A104" s="53"/>
      <c r="B104" s="24"/>
      <c r="C104" s="24"/>
      <c r="D104" s="24"/>
      <c r="E104" s="24"/>
      <c r="F104" s="24"/>
      <c r="G104" s="24"/>
    </row>
    <row r="105" spans="1:7" x14ac:dyDescent="0.25">
      <c r="A105" s="15" t="s">
        <v>56</v>
      </c>
      <c r="B105" s="18"/>
      <c r="C105" s="24"/>
      <c r="D105" s="24"/>
      <c r="E105" s="24"/>
      <c r="F105" s="24"/>
      <c r="G105" s="24"/>
    </row>
    <row r="106" spans="1:7" ht="15" thickBot="1" x14ac:dyDescent="0.35">
      <c r="A106" s="25" t="str">
        <f t="shared" ref="A106:A113" si="1">A10</f>
        <v>Assets</v>
      </c>
      <c r="B106" s="18"/>
      <c r="C106" s="24"/>
      <c r="D106" s="26">
        <f>$D$10</f>
        <v>2015</v>
      </c>
      <c r="E106" s="26">
        <f>$E$10</f>
        <v>2014</v>
      </c>
      <c r="F106" s="24"/>
      <c r="G106" s="24"/>
    </row>
    <row r="107" spans="1:7" x14ac:dyDescent="0.25">
      <c r="A107" s="18" t="str">
        <f t="shared" si="1"/>
        <v>Cash and cash equivalents</v>
      </c>
      <c r="B107" s="18"/>
      <c r="C107" s="24"/>
      <c r="D107" s="72">
        <f t="shared" ref="D107:D113" si="2">D11/$D$17</f>
        <v>5.5312793849217327E-2</v>
      </c>
      <c r="E107" s="73">
        <f t="shared" ref="E107:E113" si="3">E11/$E$17</f>
        <v>6.1117222833394449E-2</v>
      </c>
      <c r="F107" s="24"/>
      <c r="G107" s="24"/>
    </row>
    <row r="108" spans="1:7" x14ac:dyDescent="0.25">
      <c r="A108" s="18" t="str">
        <f t="shared" si="1"/>
        <v>Short-term investments</v>
      </c>
      <c r="B108" s="18"/>
      <c r="C108" s="24"/>
      <c r="D108" s="72">
        <f t="shared" si="2"/>
        <v>9.9009900990099011E-3</v>
      </c>
      <c r="E108" s="73">
        <f t="shared" si="3"/>
        <v>9.9009900990099011E-3</v>
      </c>
      <c r="F108" s="24"/>
      <c r="G108" s="24"/>
    </row>
    <row r="109" spans="1:7" x14ac:dyDescent="0.25">
      <c r="A109" s="18" t="str">
        <f t="shared" si="1"/>
        <v>Accounts Receivable</v>
      </c>
      <c r="B109" s="18"/>
      <c r="C109" s="24"/>
      <c r="D109" s="72">
        <f t="shared" si="2"/>
        <v>0.13828198462304331</v>
      </c>
      <c r="E109" s="73">
        <f t="shared" si="3"/>
        <v>0.14668133480014667</v>
      </c>
      <c r="F109" s="24"/>
      <c r="G109" s="24"/>
    </row>
    <row r="110" spans="1:7" x14ac:dyDescent="0.25">
      <c r="A110" s="18" t="str">
        <f t="shared" si="1"/>
        <v>Inventories</v>
      </c>
      <c r="B110" s="18"/>
      <c r="C110" s="24"/>
      <c r="D110" s="74">
        <f t="shared" si="2"/>
        <v>0.22125117539686931</v>
      </c>
      <c r="E110" s="75">
        <f t="shared" si="3"/>
        <v>0.17112822393350446</v>
      </c>
      <c r="F110" s="24"/>
      <c r="G110" s="24"/>
    </row>
    <row r="111" spans="1:7" x14ac:dyDescent="0.25">
      <c r="A111" s="31" t="str">
        <f t="shared" si="1"/>
        <v xml:space="preserve">  Total current assets</v>
      </c>
      <c r="B111" s="18"/>
      <c r="C111" s="24"/>
      <c r="D111" s="72">
        <f t="shared" si="2"/>
        <v>0.42474694396813983</v>
      </c>
      <c r="E111" s="72">
        <f t="shared" si="3"/>
        <v>0.38882777166605548</v>
      </c>
      <c r="F111" s="24"/>
      <c r="G111" s="24"/>
    </row>
    <row r="112" spans="1:7" x14ac:dyDescent="0.25">
      <c r="A112" s="31" t="str">
        <f t="shared" si="1"/>
        <v xml:space="preserve">  Net fixed assets</v>
      </c>
      <c r="B112" s="18"/>
      <c r="C112" s="24"/>
      <c r="D112" s="74">
        <f t="shared" si="2"/>
        <v>0.57525305603186017</v>
      </c>
      <c r="E112" s="73">
        <f t="shared" si="3"/>
        <v>0.61117222833394447</v>
      </c>
      <c r="F112" s="24"/>
      <c r="G112" s="24"/>
    </row>
    <row r="113" spans="1:7" ht="14.4" thickBot="1" x14ac:dyDescent="0.3">
      <c r="A113" s="18" t="str">
        <f t="shared" si="1"/>
        <v>Total assets</v>
      </c>
      <c r="B113" s="18"/>
      <c r="C113" s="24"/>
      <c r="D113" s="76">
        <f t="shared" si="2"/>
        <v>1</v>
      </c>
      <c r="E113" s="76">
        <f t="shared" si="3"/>
        <v>1</v>
      </c>
      <c r="F113" s="24"/>
      <c r="G113" s="24"/>
    </row>
    <row r="114" spans="1:7" ht="14.4" thickTop="1" x14ac:dyDescent="0.25">
      <c r="A114" s="18"/>
      <c r="B114" s="18"/>
      <c r="C114" s="24"/>
      <c r="D114" s="77"/>
      <c r="E114" s="78"/>
      <c r="F114" s="24"/>
      <c r="G114" s="24"/>
    </row>
    <row r="115" spans="1:7" ht="15" thickBot="1" x14ac:dyDescent="0.35">
      <c r="A115" s="25" t="str">
        <f t="shared" ref="A115:A125" si="4">A19</f>
        <v>Liabilities and equity</v>
      </c>
      <c r="B115" s="18"/>
      <c r="C115" s="24"/>
      <c r="D115" s="26">
        <f>$D$10</f>
        <v>2015</v>
      </c>
      <c r="E115" s="26">
        <f>$E$10</f>
        <v>2014</v>
      </c>
      <c r="F115" s="24"/>
      <c r="G115" s="24"/>
    </row>
    <row r="116" spans="1:7" x14ac:dyDescent="0.25">
      <c r="A116" s="18" t="str">
        <f t="shared" si="4"/>
        <v>Accounts payable</v>
      </c>
      <c r="B116" s="18"/>
      <c r="C116" s="24"/>
      <c r="D116" s="72">
        <f t="shared" ref="D116:D125" si="5">D20/$D$17</f>
        <v>8.8500470158747721E-2</v>
      </c>
      <c r="E116" s="73">
        <f t="shared" ref="E116:E125" si="6">E20/$E$17</f>
        <v>9.7787556533431116E-2</v>
      </c>
      <c r="F116" s="24"/>
      <c r="G116" s="24"/>
    </row>
    <row r="117" spans="1:7" x14ac:dyDescent="0.25">
      <c r="A117" s="18" t="str">
        <f t="shared" si="4"/>
        <v>Accruals</v>
      </c>
      <c r="B117" s="18"/>
      <c r="C117" s="24"/>
      <c r="D117" s="72">
        <f t="shared" si="5"/>
        <v>3.3187676309530394E-2</v>
      </c>
      <c r="E117" s="73">
        <f t="shared" si="6"/>
        <v>3.6670333700036667E-2</v>
      </c>
      <c r="F117" s="24"/>
      <c r="G117" s="24"/>
    </row>
    <row r="118" spans="1:7" x14ac:dyDescent="0.25">
      <c r="A118" s="18" t="str">
        <f t="shared" si="4"/>
        <v>Notes payable</v>
      </c>
      <c r="B118" s="18"/>
      <c r="C118" s="24"/>
      <c r="D118" s="74">
        <f t="shared" si="5"/>
        <v>5.2491841362907243E-2</v>
      </c>
      <c r="E118" s="75">
        <f t="shared" si="6"/>
        <v>1.9801980198019802E-2</v>
      </c>
      <c r="F118" s="24"/>
      <c r="G118" s="24"/>
    </row>
    <row r="119" spans="1:7" x14ac:dyDescent="0.25">
      <c r="A119" s="31" t="str">
        <f t="shared" si="4"/>
        <v xml:space="preserve">  Total current liabilities</v>
      </c>
      <c r="B119" s="18"/>
      <c r="C119" s="24"/>
      <c r="D119" s="72">
        <f t="shared" si="5"/>
        <v>0.17417998783118535</v>
      </c>
      <c r="E119" s="72">
        <f t="shared" si="6"/>
        <v>0.15425987043148759</v>
      </c>
      <c r="F119" s="24"/>
      <c r="G119" s="24"/>
    </row>
    <row r="120" spans="1:7" x14ac:dyDescent="0.25">
      <c r="A120" s="18" t="str">
        <f t="shared" si="4"/>
        <v>Long-term debt</v>
      </c>
      <c r="B120" s="18"/>
      <c r="C120" s="24"/>
      <c r="D120" s="74">
        <f t="shared" si="5"/>
        <v>0.17821782178217821</v>
      </c>
      <c r="E120" s="75">
        <f t="shared" si="6"/>
        <v>0.17821782178217821</v>
      </c>
      <c r="F120" s="24"/>
      <c r="G120" s="24"/>
    </row>
    <row r="121" spans="1:7" x14ac:dyDescent="0.25">
      <c r="A121" s="31" t="str">
        <f t="shared" si="4"/>
        <v xml:space="preserve">  Total liabilities</v>
      </c>
      <c r="B121" s="18"/>
      <c r="C121" s="24"/>
      <c r="D121" s="72">
        <f t="shared" si="5"/>
        <v>0.35239780961336359</v>
      </c>
      <c r="E121" s="72">
        <f t="shared" si="6"/>
        <v>0.3324776922136658</v>
      </c>
      <c r="F121" s="24"/>
      <c r="G121" s="24"/>
    </row>
    <row r="122" spans="1:7" x14ac:dyDescent="0.25">
      <c r="A122" s="18" t="str">
        <f t="shared" si="4"/>
        <v>Common stock</v>
      </c>
      <c r="B122" s="18"/>
      <c r="C122" s="24"/>
      <c r="D122" s="72">
        <f t="shared" si="5"/>
        <v>0.48410020571091428</v>
      </c>
      <c r="E122" s="73">
        <f t="shared" si="6"/>
        <v>0.54528786211954527</v>
      </c>
      <c r="F122" s="24"/>
      <c r="G122" s="24"/>
    </row>
    <row r="123" spans="1:7" x14ac:dyDescent="0.25">
      <c r="A123" s="18" t="str">
        <f t="shared" si="4"/>
        <v>Retained Earnings</v>
      </c>
      <c r="B123" s="18"/>
      <c r="C123" s="24"/>
      <c r="D123" s="74">
        <f t="shared" si="5"/>
        <v>0.16350198467572216</v>
      </c>
      <c r="E123" s="73">
        <f t="shared" si="6"/>
        <v>0.1222344456667889</v>
      </c>
      <c r="F123" s="24"/>
      <c r="G123" s="24"/>
    </row>
    <row r="124" spans="1:7" x14ac:dyDescent="0.25">
      <c r="A124" s="31" t="str">
        <f t="shared" si="4"/>
        <v xml:space="preserve">  Total common equity</v>
      </c>
      <c r="B124" s="18"/>
      <c r="C124" s="24"/>
      <c r="D124" s="79">
        <f t="shared" si="5"/>
        <v>0.64760219038663647</v>
      </c>
      <c r="E124" s="79">
        <f t="shared" si="6"/>
        <v>0.66752230778633415</v>
      </c>
      <c r="F124" s="24"/>
      <c r="G124" s="24"/>
    </row>
    <row r="125" spans="1:7" ht="14.4" thickBot="1" x14ac:dyDescent="0.3">
      <c r="A125" s="18" t="str">
        <f t="shared" si="4"/>
        <v>Total liabilities and equity</v>
      </c>
      <c r="B125" s="18"/>
      <c r="C125" s="24"/>
      <c r="D125" s="80">
        <f t="shared" si="5"/>
        <v>1</v>
      </c>
      <c r="E125" s="80">
        <f t="shared" si="6"/>
        <v>1</v>
      </c>
      <c r="F125" s="24"/>
      <c r="G125" s="24"/>
    </row>
    <row r="126" spans="1:7" ht="14.4" thickTop="1" x14ac:dyDescent="0.25">
      <c r="A126" s="24"/>
      <c r="B126" s="24"/>
      <c r="C126" s="24"/>
      <c r="D126" s="24"/>
      <c r="E126" s="24"/>
      <c r="F126" s="24"/>
      <c r="G126" s="24"/>
    </row>
    <row r="127" spans="1:7" ht="14.4" thickBot="1" x14ac:dyDescent="0.3">
      <c r="A127" s="15" t="s">
        <v>55</v>
      </c>
      <c r="B127" s="18"/>
      <c r="C127" s="18"/>
      <c r="D127" s="26">
        <f>$D$10</f>
        <v>2015</v>
      </c>
      <c r="E127" s="26">
        <f>$E$10</f>
        <v>2014</v>
      </c>
      <c r="F127" s="24"/>
      <c r="G127" s="24"/>
    </row>
    <row r="128" spans="1:7" x14ac:dyDescent="0.25">
      <c r="A128" s="18" t="str">
        <f t="shared" ref="A128:A131" si="7">A34</f>
        <v>Sales</v>
      </c>
      <c r="B128" s="18"/>
      <c r="C128" s="18"/>
      <c r="D128" s="72">
        <f>D34/D$34</f>
        <v>1</v>
      </c>
      <c r="E128" s="81">
        <f>E34/E$34</f>
        <v>1</v>
      </c>
      <c r="F128" s="24"/>
      <c r="G128" s="24"/>
    </row>
    <row r="129" spans="1:7" x14ac:dyDescent="0.25">
      <c r="A129" s="31" t="str">
        <f t="shared" si="7"/>
        <v>COGS except excluding depr. and amort.</v>
      </c>
      <c r="B129" s="18"/>
      <c r="C129" s="18"/>
      <c r="D129" s="82">
        <f t="shared" ref="D129:E136" si="8">D35/D$34</f>
        <v>0.7142857142857143</v>
      </c>
      <c r="E129" s="81">
        <f t="shared" si="8"/>
        <v>0.745</v>
      </c>
      <c r="F129" s="24"/>
      <c r="G129" s="24"/>
    </row>
    <row r="130" spans="1:7" x14ac:dyDescent="0.25">
      <c r="A130" s="31" t="str">
        <f t="shared" si="7"/>
        <v>Depreciation and Amortization</v>
      </c>
      <c r="B130" s="18"/>
      <c r="C130" s="18"/>
      <c r="D130" s="72">
        <f t="shared" si="8"/>
        <v>4.6809523809523808E-2</v>
      </c>
      <c r="E130" s="81">
        <f t="shared" si="8"/>
        <v>4.4999999999999998E-2</v>
      </c>
      <c r="F130" s="24"/>
      <c r="G130" s="24"/>
    </row>
    <row r="131" spans="1:7" x14ac:dyDescent="0.25">
      <c r="A131" s="24" t="str">
        <f t="shared" si="7"/>
        <v>Other operating expenses</v>
      </c>
      <c r="B131" s="18"/>
      <c r="C131" s="18"/>
      <c r="D131" s="74">
        <f t="shared" si="8"/>
        <v>6.5714285714285711E-2</v>
      </c>
      <c r="E131" s="75">
        <f t="shared" si="8"/>
        <v>5.5E-2</v>
      </c>
      <c r="F131" s="24"/>
      <c r="G131" s="24"/>
    </row>
    <row r="132" spans="1:7" x14ac:dyDescent="0.25">
      <c r="A132" s="31" t="str">
        <f>A38</f>
        <v xml:space="preserve">  EBIT</v>
      </c>
      <c r="B132" s="18"/>
      <c r="C132" s="18"/>
      <c r="D132" s="72">
        <f t="shared" si="8"/>
        <v>0.1731904761904762</v>
      </c>
      <c r="E132" s="81">
        <f t="shared" si="8"/>
        <v>0.155</v>
      </c>
      <c r="F132" s="24"/>
      <c r="G132" s="24"/>
    </row>
    <row r="133" spans="1:7" x14ac:dyDescent="0.25">
      <c r="A133" s="31" t="str">
        <f>A39</f>
        <v>Interest Expense</v>
      </c>
      <c r="B133" s="18"/>
      <c r="C133" s="18"/>
      <c r="D133" s="74">
        <f t="shared" si="8"/>
        <v>1.3666666666666667E-2</v>
      </c>
      <c r="E133" s="75">
        <f t="shared" si="8"/>
        <v>1.115E-2</v>
      </c>
      <c r="F133" s="24"/>
      <c r="G133" s="24"/>
    </row>
    <row r="134" spans="1:7" x14ac:dyDescent="0.25">
      <c r="A134" s="31" t="str">
        <f>A40</f>
        <v xml:space="preserve">  EBT</v>
      </c>
      <c r="B134" s="18"/>
      <c r="C134" s="18"/>
      <c r="D134" s="72">
        <f t="shared" si="8"/>
        <v>0.15952380952380951</v>
      </c>
      <c r="E134" s="81">
        <f t="shared" si="8"/>
        <v>0.14385000000000001</v>
      </c>
      <c r="F134" s="24"/>
      <c r="G134" s="24"/>
    </row>
    <row r="135" spans="1:7" x14ac:dyDescent="0.25">
      <c r="A135" s="31" t="str">
        <f>A41</f>
        <v>Taxes (40%)</v>
      </c>
      <c r="B135" s="18"/>
      <c r="C135" s="18"/>
      <c r="D135" s="82">
        <f t="shared" si="8"/>
        <v>6.3809523809523816E-2</v>
      </c>
      <c r="E135" s="81">
        <f t="shared" si="8"/>
        <v>5.7540000000000001E-2</v>
      </c>
      <c r="F135" s="24"/>
      <c r="G135" s="24"/>
    </row>
    <row r="136" spans="1:7" ht="14.4" thickBot="1" x14ac:dyDescent="0.3">
      <c r="A136" s="31" t="str">
        <f>A42</f>
        <v xml:space="preserve">  Net Income</v>
      </c>
      <c r="B136" s="18"/>
      <c r="C136" s="18"/>
      <c r="D136" s="76">
        <f t="shared" si="8"/>
        <v>9.571428571428571E-2</v>
      </c>
      <c r="E136" s="83">
        <f t="shared" si="8"/>
        <v>8.6309999999999998E-2</v>
      </c>
      <c r="F136" s="24"/>
      <c r="G136" s="24"/>
    </row>
    <row r="137" spans="1:7" ht="14.4" thickTop="1" x14ac:dyDescent="0.25">
      <c r="A137" s="31"/>
      <c r="B137" s="18"/>
      <c r="C137" s="18"/>
      <c r="D137" s="84"/>
      <c r="E137" s="85"/>
      <c r="F137" s="24"/>
      <c r="G137" s="24"/>
    </row>
    <row r="138" spans="1:7" ht="12.75" customHeight="1" x14ac:dyDescent="0.25">
      <c r="A138" s="91" t="s">
        <v>85</v>
      </c>
      <c r="B138" s="91"/>
      <c r="C138" s="91"/>
      <c r="D138" s="91"/>
      <c r="E138" s="91"/>
      <c r="F138" s="91"/>
      <c r="G138" s="91"/>
    </row>
    <row r="139" spans="1:7" x14ac:dyDescent="0.25">
      <c r="A139" s="91"/>
      <c r="B139" s="91"/>
      <c r="C139" s="91"/>
      <c r="D139" s="91"/>
      <c r="E139" s="91"/>
      <c r="F139" s="91"/>
      <c r="G139" s="91"/>
    </row>
    <row r="140" spans="1:7" x14ac:dyDescent="0.25">
      <c r="A140" s="91"/>
      <c r="B140" s="91"/>
      <c r="C140" s="91"/>
      <c r="D140" s="91"/>
      <c r="E140" s="91"/>
      <c r="F140" s="91"/>
      <c r="G140" s="91"/>
    </row>
    <row r="141" spans="1:7" x14ac:dyDescent="0.25">
      <c r="A141" s="31"/>
      <c r="B141" s="18"/>
      <c r="C141" s="18"/>
      <c r="D141" s="84"/>
      <c r="E141" s="85"/>
      <c r="F141" s="24"/>
      <c r="G141" s="24"/>
    </row>
    <row r="142" spans="1:7" x14ac:dyDescent="0.25">
      <c r="A142" s="53" t="s">
        <v>64</v>
      </c>
      <c r="B142" s="24"/>
      <c r="C142" s="24"/>
      <c r="D142" s="24"/>
      <c r="E142" s="24"/>
      <c r="F142" s="24"/>
      <c r="G142" s="24"/>
    </row>
    <row r="143" spans="1:7" x14ac:dyDescent="0.25">
      <c r="A143" s="53" t="s">
        <v>62</v>
      </c>
      <c r="B143" s="24"/>
      <c r="C143" s="24"/>
      <c r="D143" s="24"/>
      <c r="E143" s="24"/>
      <c r="F143" s="24"/>
      <c r="G143" s="24"/>
    </row>
    <row r="144" spans="1:7" x14ac:dyDescent="0.25">
      <c r="A144" s="53"/>
      <c r="B144" s="24"/>
      <c r="C144" s="24"/>
      <c r="D144" s="24"/>
      <c r="E144" s="24"/>
      <c r="F144" s="24"/>
      <c r="G144" s="24"/>
    </row>
    <row r="145" spans="1:7" x14ac:dyDescent="0.25">
      <c r="A145" s="15" t="s">
        <v>57</v>
      </c>
      <c r="B145" s="18"/>
      <c r="C145" s="24"/>
      <c r="D145" s="24"/>
      <c r="E145" s="86" t="s">
        <v>58</v>
      </c>
      <c r="F145" s="24"/>
      <c r="G145" s="24"/>
    </row>
    <row r="146" spans="1:7" ht="15" thickBot="1" x14ac:dyDescent="0.35">
      <c r="A146" s="25" t="str">
        <f t="shared" ref="A146:A153" si="9">A106</f>
        <v>Assets</v>
      </c>
      <c r="B146" s="18"/>
      <c r="C146" s="24"/>
      <c r="D146" s="26">
        <f>D106</f>
        <v>2015</v>
      </c>
      <c r="E146" s="26">
        <f>E106</f>
        <v>2014</v>
      </c>
      <c r="F146" s="24"/>
      <c r="G146" s="24"/>
    </row>
    <row r="147" spans="1:7" x14ac:dyDescent="0.25">
      <c r="A147" s="18" t="str">
        <f t="shared" si="9"/>
        <v>Cash and cash equivalents</v>
      </c>
      <c r="B147" s="18"/>
      <c r="C147" s="24"/>
      <c r="D147" s="73">
        <f t="shared" ref="D147:E153" si="10">D11/$E11-1</f>
        <v>5.0000000000000044E-2</v>
      </c>
      <c r="E147" s="73">
        <f t="shared" si="10"/>
        <v>0</v>
      </c>
      <c r="F147" s="24"/>
      <c r="G147" s="24"/>
    </row>
    <row r="148" spans="1:7" x14ac:dyDescent="0.25">
      <c r="A148" s="18" t="str">
        <f t="shared" si="9"/>
        <v>Short-term investments</v>
      </c>
      <c r="B148" s="18"/>
      <c r="C148" s="24"/>
      <c r="D148" s="73">
        <f t="shared" si="10"/>
        <v>0.16018518518518521</v>
      </c>
      <c r="E148" s="73">
        <f t="shared" si="10"/>
        <v>0</v>
      </c>
      <c r="F148" s="24"/>
      <c r="G148" s="24"/>
    </row>
    <row r="149" spans="1:7" x14ac:dyDescent="0.25">
      <c r="A149" s="18" t="str">
        <f t="shared" si="9"/>
        <v>Accounts Receivable</v>
      </c>
      <c r="B149" s="18"/>
      <c r="C149" s="24"/>
      <c r="D149" s="73">
        <f t="shared" si="10"/>
        <v>9.375E-2</v>
      </c>
      <c r="E149" s="73">
        <f t="shared" si="10"/>
        <v>0</v>
      </c>
      <c r="F149" s="24"/>
      <c r="G149" s="24"/>
    </row>
    <row r="150" spans="1:7" x14ac:dyDescent="0.25">
      <c r="A150" s="18" t="str">
        <f t="shared" si="9"/>
        <v>Inventories</v>
      </c>
      <c r="B150" s="18"/>
      <c r="C150" s="24"/>
      <c r="D150" s="73">
        <f t="shared" si="10"/>
        <v>0.5</v>
      </c>
      <c r="E150" s="73">
        <f t="shared" si="10"/>
        <v>0</v>
      </c>
      <c r="F150" s="24"/>
      <c r="G150" s="24"/>
    </row>
    <row r="151" spans="1:7" x14ac:dyDescent="0.25">
      <c r="A151" s="31" t="str">
        <f t="shared" si="9"/>
        <v xml:space="preserve">  Total current assets</v>
      </c>
      <c r="B151" s="18"/>
      <c r="C151" s="24"/>
      <c r="D151" s="73">
        <f t="shared" si="10"/>
        <v>0.26736089280100606</v>
      </c>
      <c r="E151" s="73">
        <f t="shared" si="10"/>
        <v>0</v>
      </c>
      <c r="F151" s="24"/>
      <c r="G151" s="24"/>
    </row>
    <row r="152" spans="1:7" x14ac:dyDescent="0.25">
      <c r="A152" s="31" t="str">
        <f t="shared" si="9"/>
        <v xml:space="preserve">  Net fixed assets</v>
      </c>
      <c r="B152" s="18"/>
      <c r="C152" s="24"/>
      <c r="D152" s="73">
        <f t="shared" si="10"/>
        <v>9.2000000000000082E-2</v>
      </c>
      <c r="E152" s="73">
        <f t="shared" si="10"/>
        <v>0</v>
      </c>
      <c r="F152" s="24"/>
      <c r="G152" s="24"/>
    </row>
    <row r="153" spans="1:7" x14ac:dyDescent="0.25">
      <c r="A153" s="18" t="str">
        <f t="shared" si="9"/>
        <v>Total assets</v>
      </c>
      <c r="B153" s="18"/>
      <c r="C153" s="24"/>
      <c r="D153" s="73">
        <f t="shared" si="10"/>
        <v>0.16018518518518521</v>
      </c>
      <c r="E153" s="73">
        <f t="shared" si="10"/>
        <v>0</v>
      </c>
      <c r="F153" s="24"/>
      <c r="G153" s="24"/>
    </row>
    <row r="154" spans="1:7" x14ac:dyDescent="0.25">
      <c r="A154" s="18"/>
      <c r="B154" s="18"/>
      <c r="C154" s="24"/>
      <c r="D154" s="84"/>
      <c r="E154" s="84"/>
      <c r="F154" s="24"/>
      <c r="G154" s="24"/>
    </row>
    <row r="155" spans="1:7" x14ac:dyDescent="0.25">
      <c r="A155" s="18"/>
      <c r="B155" s="18"/>
      <c r="C155" s="24"/>
      <c r="D155" s="77"/>
      <c r="E155" s="86" t="s">
        <v>58</v>
      </c>
      <c r="F155" s="24"/>
      <c r="G155" s="24"/>
    </row>
    <row r="156" spans="1:7" ht="15" thickBot="1" x14ac:dyDescent="0.35">
      <c r="A156" s="25" t="str">
        <f t="shared" ref="A156:A166" si="11">A115</f>
        <v>Liabilities and equity</v>
      </c>
      <c r="B156" s="18"/>
      <c r="C156" s="24"/>
      <c r="D156" s="26">
        <f>D115</f>
        <v>2015</v>
      </c>
      <c r="E156" s="26">
        <f>E115</f>
        <v>2014</v>
      </c>
      <c r="F156" s="24"/>
      <c r="G156" s="24"/>
    </row>
    <row r="157" spans="1:7" x14ac:dyDescent="0.25">
      <c r="A157" s="18" t="str">
        <f t="shared" si="11"/>
        <v>Accounts payable</v>
      </c>
      <c r="B157" s="18"/>
      <c r="C157" s="24"/>
      <c r="D157" s="73">
        <f t="shared" ref="D157:E166" si="12">D20/$E20-1</f>
        <v>5.0000000000000044E-2</v>
      </c>
      <c r="E157" s="73">
        <f t="shared" si="12"/>
        <v>0</v>
      </c>
      <c r="F157" s="24"/>
      <c r="G157" s="24"/>
    </row>
    <row r="158" spans="1:7" x14ac:dyDescent="0.25">
      <c r="A158" s="18" t="str">
        <f t="shared" si="11"/>
        <v>Accruals</v>
      </c>
      <c r="B158" s="18"/>
      <c r="C158" s="24"/>
      <c r="D158" s="73">
        <f t="shared" si="12"/>
        <v>5.0000000000000044E-2</v>
      </c>
      <c r="E158" s="73">
        <f t="shared" si="12"/>
        <v>0</v>
      </c>
      <c r="F158" s="24"/>
      <c r="G158" s="24"/>
    </row>
    <row r="159" spans="1:7" x14ac:dyDescent="0.25">
      <c r="A159" s="18" t="str">
        <f t="shared" si="11"/>
        <v>Notes payable</v>
      </c>
      <c r="B159" s="18"/>
      <c r="C159" s="24"/>
      <c r="D159" s="73">
        <f t="shared" si="12"/>
        <v>2.0754629629629631</v>
      </c>
      <c r="E159" s="73">
        <f t="shared" si="12"/>
        <v>0</v>
      </c>
      <c r="F159" s="24"/>
      <c r="G159" s="24"/>
    </row>
    <row r="160" spans="1:7" x14ac:dyDescent="0.25">
      <c r="A160" s="31" t="str">
        <f t="shared" si="11"/>
        <v xml:space="preserve">  Total current liabilities</v>
      </c>
      <c r="B160" s="18"/>
      <c r="C160" s="24"/>
      <c r="D160" s="73">
        <f t="shared" si="12"/>
        <v>0.31000396196513469</v>
      </c>
      <c r="E160" s="73">
        <f t="shared" si="12"/>
        <v>0</v>
      </c>
      <c r="F160" s="24"/>
      <c r="G160" s="24"/>
    </row>
    <row r="161" spans="1:7" x14ac:dyDescent="0.25">
      <c r="A161" s="18" t="str">
        <f t="shared" si="11"/>
        <v>Long-term debt</v>
      </c>
      <c r="B161" s="18"/>
      <c r="C161" s="24"/>
      <c r="D161" s="73">
        <f t="shared" si="12"/>
        <v>0.16018518518518521</v>
      </c>
      <c r="E161" s="73">
        <f t="shared" si="12"/>
        <v>0</v>
      </c>
      <c r="F161" s="24"/>
      <c r="G161" s="24"/>
    </row>
    <row r="162" spans="1:7" x14ac:dyDescent="0.25">
      <c r="A162" s="31" t="str">
        <f t="shared" si="11"/>
        <v xml:space="preserve">  Total liabilities</v>
      </c>
      <c r="B162" s="18"/>
      <c r="C162" s="24"/>
      <c r="D162" s="73">
        <f t="shared" si="12"/>
        <v>0.22969669117647062</v>
      </c>
      <c r="E162" s="73">
        <f t="shared" si="12"/>
        <v>0</v>
      </c>
      <c r="F162" s="24"/>
      <c r="G162" s="24"/>
    </row>
    <row r="163" spans="1:7" x14ac:dyDescent="0.25">
      <c r="A163" s="18" t="str">
        <f t="shared" si="11"/>
        <v>Common stock</v>
      </c>
      <c r="B163" s="18"/>
      <c r="C163" s="24"/>
      <c r="D163" s="73">
        <f t="shared" si="12"/>
        <v>2.9998879175072934E-2</v>
      </c>
      <c r="E163" s="73">
        <f t="shared" si="12"/>
        <v>0</v>
      </c>
      <c r="F163" s="24"/>
      <c r="G163" s="24"/>
    </row>
    <row r="164" spans="1:7" x14ac:dyDescent="0.25">
      <c r="A164" s="18" t="str">
        <f t="shared" si="11"/>
        <v>Retained Earnings</v>
      </c>
      <c r="B164" s="18"/>
      <c r="C164" s="24"/>
      <c r="D164" s="73">
        <f t="shared" si="12"/>
        <v>0.55187499999999989</v>
      </c>
      <c r="E164" s="73">
        <f t="shared" si="12"/>
        <v>0</v>
      </c>
      <c r="F164" s="24"/>
      <c r="G164" s="24"/>
    </row>
    <row r="165" spans="1:7" x14ac:dyDescent="0.25">
      <c r="A165" s="31" t="str">
        <f t="shared" si="11"/>
        <v xml:space="preserve">  Total common equity</v>
      </c>
      <c r="B165" s="18"/>
      <c r="C165" s="24"/>
      <c r="D165" s="73">
        <f t="shared" si="12"/>
        <v>0.12556308368430691</v>
      </c>
      <c r="E165" s="73">
        <f t="shared" si="12"/>
        <v>0</v>
      </c>
      <c r="F165" s="24"/>
      <c r="G165" s="24"/>
    </row>
    <row r="166" spans="1:7" x14ac:dyDescent="0.25">
      <c r="A166" s="18" t="str">
        <f t="shared" si="11"/>
        <v>Total liabilities and equity</v>
      </c>
      <c r="B166" s="18"/>
      <c r="C166" s="24"/>
      <c r="D166" s="73">
        <f t="shared" si="12"/>
        <v>0.16018518518518521</v>
      </c>
      <c r="E166" s="73">
        <f t="shared" si="12"/>
        <v>0</v>
      </c>
      <c r="F166" s="24"/>
      <c r="G166" s="24"/>
    </row>
    <row r="167" spans="1:7" x14ac:dyDescent="0.25">
      <c r="A167" s="18"/>
      <c r="B167" s="18"/>
      <c r="C167" s="24"/>
      <c r="D167" s="78"/>
      <c r="E167" s="78"/>
      <c r="F167" s="24"/>
      <c r="G167" s="24"/>
    </row>
    <row r="168" spans="1:7" x14ac:dyDescent="0.25">
      <c r="A168" s="24"/>
      <c r="B168" s="24"/>
      <c r="C168" s="24"/>
      <c r="D168" s="24"/>
      <c r="E168" s="86" t="s">
        <v>58</v>
      </c>
      <c r="F168" s="24"/>
      <c r="G168" s="24"/>
    </row>
    <row r="169" spans="1:7" ht="14.4" thickBot="1" x14ac:dyDescent="0.3">
      <c r="A169" s="15" t="s">
        <v>59</v>
      </c>
      <c r="B169" s="18"/>
      <c r="C169" s="18"/>
      <c r="D169" s="26">
        <f>D127</f>
        <v>2015</v>
      </c>
      <c r="E169" s="26">
        <f>E127</f>
        <v>2014</v>
      </c>
      <c r="F169" s="24"/>
      <c r="G169" s="24"/>
    </row>
    <row r="170" spans="1:7" x14ac:dyDescent="0.25">
      <c r="A170" s="18" t="str">
        <f t="shared" ref="A170:A178" si="13">A128</f>
        <v>Sales</v>
      </c>
      <c r="B170" s="18"/>
      <c r="C170" s="18"/>
      <c r="D170" s="81">
        <f t="shared" ref="D170:E178" si="14">D34/$E34-1</f>
        <v>5.0000000000000044E-2</v>
      </c>
      <c r="E170" s="81">
        <f t="shared" si="14"/>
        <v>0</v>
      </c>
      <c r="F170" s="24"/>
      <c r="G170" s="24"/>
    </row>
    <row r="171" spans="1:7" x14ac:dyDescent="0.25">
      <c r="A171" s="31" t="str">
        <f t="shared" si="13"/>
        <v>COGS except excluding depr. and amort.</v>
      </c>
      <c r="B171" s="18"/>
      <c r="C171" s="18"/>
      <c r="D171" s="81">
        <f t="shared" si="14"/>
        <v>6.7114093959732557E-3</v>
      </c>
      <c r="E171" s="81">
        <f t="shared" si="14"/>
        <v>0</v>
      </c>
      <c r="F171" s="24"/>
      <c r="G171" s="24"/>
    </row>
    <row r="172" spans="1:7" x14ac:dyDescent="0.25">
      <c r="A172" s="31" t="str">
        <f t="shared" si="13"/>
        <v>Depreciation and Amortization</v>
      </c>
      <c r="B172" s="18"/>
      <c r="C172" s="18"/>
      <c r="D172" s="81">
        <f t="shared" si="14"/>
        <v>9.2222222222222205E-2</v>
      </c>
      <c r="E172" s="81">
        <f t="shared" si="14"/>
        <v>0</v>
      </c>
      <c r="F172" s="24"/>
      <c r="G172" s="24"/>
    </row>
    <row r="173" spans="1:7" x14ac:dyDescent="0.25">
      <c r="A173" s="31" t="str">
        <f t="shared" si="13"/>
        <v>Other operating expenses</v>
      </c>
      <c r="B173" s="18"/>
      <c r="C173" s="18"/>
      <c r="D173" s="81">
        <f t="shared" si="14"/>
        <v>0.25454545454545463</v>
      </c>
      <c r="E173" s="81">
        <f t="shared" si="14"/>
        <v>0</v>
      </c>
      <c r="F173" s="24"/>
      <c r="G173" s="24"/>
    </row>
    <row r="174" spans="1:7" x14ac:dyDescent="0.25">
      <c r="A174" s="31" t="str">
        <f t="shared" si="13"/>
        <v xml:space="preserve">  EBIT</v>
      </c>
      <c r="B174" s="18"/>
      <c r="C174" s="18"/>
      <c r="D174" s="81">
        <f t="shared" si="14"/>
        <v>0.17322580645161301</v>
      </c>
      <c r="E174" s="81">
        <f t="shared" si="14"/>
        <v>0</v>
      </c>
      <c r="F174" s="24"/>
      <c r="G174" s="24"/>
    </row>
    <row r="175" spans="1:7" x14ac:dyDescent="0.25">
      <c r="A175" s="31" t="str">
        <f t="shared" si="13"/>
        <v>Interest Expense</v>
      </c>
      <c r="B175" s="18"/>
      <c r="C175" s="18"/>
      <c r="D175" s="81">
        <f t="shared" si="14"/>
        <v>0.2869955156950672</v>
      </c>
      <c r="E175" s="81">
        <f t="shared" si="14"/>
        <v>0</v>
      </c>
      <c r="F175" s="24"/>
      <c r="G175" s="24"/>
    </row>
    <row r="176" spans="1:7" x14ac:dyDescent="0.25">
      <c r="A176" s="31" t="str">
        <f t="shared" si="13"/>
        <v xml:space="preserve">  EBT</v>
      </c>
      <c r="B176" s="18"/>
      <c r="C176" s="18"/>
      <c r="D176" s="81">
        <f t="shared" si="14"/>
        <v>0.16440736878693074</v>
      </c>
      <c r="E176" s="81">
        <f t="shared" si="14"/>
        <v>0</v>
      </c>
      <c r="F176" s="24"/>
      <c r="G176" s="24"/>
    </row>
    <row r="177" spans="1:7" x14ac:dyDescent="0.25">
      <c r="A177" s="31" t="str">
        <f t="shared" si="13"/>
        <v>Taxes (40%)</v>
      </c>
      <c r="B177" s="18"/>
      <c r="C177" s="18"/>
      <c r="D177" s="81">
        <f t="shared" si="14"/>
        <v>0.16440736878693074</v>
      </c>
      <c r="E177" s="81">
        <f t="shared" si="14"/>
        <v>0</v>
      </c>
      <c r="F177" s="24"/>
      <c r="G177" s="24"/>
    </row>
    <row r="178" spans="1:7" x14ac:dyDescent="0.25">
      <c r="A178" s="31" t="str">
        <f t="shared" si="13"/>
        <v xml:space="preserve">  Net Income</v>
      </c>
      <c r="B178" s="18"/>
      <c r="C178" s="18"/>
      <c r="D178" s="81">
        <f t="shared" si="14"/>
        <v>0.16440736878693074</v>
      </c>
      <c r="E178" s="81">
        <f t="shared" si="14"/>
        <v>0</v>
      </c>
      <c r="F178" s="24"/>
      <c r="G178" s="24"/>
    </row>
    <row r="179" spans="1:7" x14ac:dyDescent="0.25">
      <c r="A179" s="24"/>
      <c r="B179" s="24"/>
      <c r="C179" s="24"/>
      <c r="D179" s="24"/>
      <c r="E179" s="24"/>
      <c r="F179" s="24"/>
      <c r="G179" s="24"/>
    </row>
    <row r="180" spans="1:7" ht="12.75" customHeight="1" x14ac:dyDescent="0.25">
      <c r="A180" s="91" t="s">
        <v>86</v>
      </c>
      <c r="B180" s="91"/>
      <c r="C180" s="91"/>
      <c r="D180" s="91"/>
      <c r="E180" s="91"/>
      <c r="F180" s="91"/>
      <c r="G180" s="91"/>
    </row>
    <row r="181" spans="1:7" x14ac:dyDescent="0.25">
      <c r="A181" s="91"/>
      <c r="B181" s="91"/>
      <c r="C181" s="91"/>
      <c r="D181" s="91"/>
      <c r="E181" s="91"/>
      <c r="F181" s="91"/>
      <c r="G181" s="91"/>
    </row>
    <row r="182" spans="1:7" x14ac:dyDescent="0.25">
      <c r="A182" s="91"/>
      <c r="B182" s="91"/>
      <c r="C182" s="91"/>
      <c r="D182" s="91"/>
      <c r="E182" s="91"/>
      <c r="F182" s="91"/>
      <c r="G182" s="91"/>
    </row>
    <row r="183" spans="1:7" x14ac:dyDescent="0.25">
      <c r="A183" s="91"/>
      <c r="B183" s="91"/>
      <c r="C183" s="91"/>
      <c r="D183" s="91"/>
      <c r="E183" s="91"/>
      <c r="F183" s="91"/>
      <c r="G183" s="91"/>
    </row>
    <row r="184" spans="1:7" x14ac:dyDescent="0.25">
      <c r="A184" s="24"/>
      <c r="B184" s="24"/>
      <c r="C184" s="24"/>
      <c r="D184" s="24"/>
      <c r="E184" s="24"/>
      <c r="F184" s="24"/>
      <c r="G184" s="24"/>
    </row>
    <row r="185" spans="1:7" x14ac:dyDescent="0.25">
      <c r="A185" s="24"/>
      <c r="B185" s="24"/>
      <c r="C185" s="24"/>
      <c r="D185" s="24"/>
      <c r="E185" s="24"/>
      <c r="F185" s="24"/>
      <c r="G185" s="24"/>
    </row>
    <row r="186" spans="1:7" x14ac:dyDescent="0.25">
      <c r="A186" s="24"/>
      <c r="B186" s="24"/>
      <c r="C186" s="24"/>
      <c r="D186" s="24"/>
      <c r="E186" s="24"/>
      <c r="F186" s="24"/>
      <c r="G186" s="24"/>
    </row>
    <row r="187" spans="1:7" x14ac:dyDescent="0.25">
      <c r="A187" s="24"/>
      <c r="B187" s="24"/>
      <c r="C187" s="24"/>
      <c r="D187" s="24"/>
      <c r="E187" s="24"/>
      <c r="F187" s="24"/>
      <c r="G187" s="24"/>
    </row>
    <row r="188" spans="1:7" x14ac:dyDescent="0.25">
      <c r="A188" s="24"/>
      <c r="B188" s="24"/>
      <c r="C188" s="24"/>
      <c r="D188" s="24"/>
      <c r="E188" s="24"/>
      <c r="F188" s="24"/>
      <c r="G188" s="24"/>
    </row>
    <row r="189" spans="1:7" x14ac:dyDescent="0.25">
      <c r="A189" s="24"/>
      <c r="B189" s="24"/>
      <c r="C189" s="24"/>
      <c r="D189" s="24"/>
      <c r="E189" s="24"/>
      <c r="F189" s="24"/>
      <c r="G189" s="24"/>
    </row>
    <row r="190" spans="1:7" x14ac:dyDescent="0.25">
      <c r="A190" s="24"/>
      <c r="B190" s="24"/>
      <c r="C190" s="24"/>
      <c r="D190" s="24"/>
      <c r="E190" s="24"/>
      <c r="F190" s="24"/>
      <c r="G190" s="24"/>
    </row>
    <row r="191" spans="1:7" x14ac:dyDescent="0.25">
      <c r="A191" s="24"/>
      <c r="B191" s="24"/>
      <c r="C191" s="24"/>
      <c r="D191" s="24"/>
      <c r="E191" s="24"/>
      <c r="F191" s="24"/>
      <c r="G191" s="24"/>
    </row>
    <row r="192" spans="1:7" x14ac:dyDescent="0.25">
      <c r="A192" s="24"/>
      <c r="B192" s="24"/>
      <c r="C192" s="24"/>
      <c r="D192" s="24"/>
      <c r="E192" s="24"/>
      <c r="F192" s="24"/>
      <c r="G192" s="24"/>
    </row>
    <row r="193" spans="1:7" x14ac:dyDescent="0.25">
      <c r="A193" s="24"/>
      <c r="B193" s="24"/>
      <c r="C193" s="24"/>
      <c r="D193" s="24"/>
      <c r="E193" s="24"/>
      <c r="F193" s="24"/>
      <c r="G193" s="24"/>
    </row>
    <row r="194" spans="1:7" x14ac:dyDescent="0.25">
      <c r="A194" s="24"/>
      <c r="B194" s="24"/>
      <c r="C194" s="24"/>
      <c r="D194" s="24"/>
      <c r="E194" s="24"/>
      <c r="F194" s="24"/>
      <c r="G194" s="24"/>
    </row>
    <row r="195" spans="1:7" x14ac:dyDescent="0.25">
      <c r="A195" s="24"/>
      <c r="B195" s="24"/>
      <c r="C195" s="24"/>
      <c r="D195" s="24"/>
      <c r="E195" s="24"/>
      <c r="F195" s="24"/>
      <c r="G195" s="24"/>
    </row>
    <row r="196" spans="1:7" x14ac:dyDescent="0.25">
      <c r="A196" s="24"/>
      <c r="B196" s="24"/>
      <c r="C196" s="24"/>
      <c r="D196" s="24"/>
      <c r="E196" s="24"/>
      <c r="F196" s="24"/>
      <c r="G196" s="24"/>
    </row>
    <row r="197" spans="1:7" x14ac:dyDescent="0.25">
      <c r="A197" s="24"/>
      <c r="B197" s="24"/>
      <c r="C197" s="24"/>
      <c r="D197" s="24"/>
      <c r="E197" s="24"/>
      <c r="F197" s="24"/>
      <c r="G197" s="24"/>
    </row>
    <row r="198" spans="1:7" x14ac:dyDescent="0.25">
      <c r="A198" s="24"/>
      <c r="B198" s="24"/>
      <c r="C198" s="24"/>
      <c r="D198" s="24"/>
      <c r="E198" s="24"/>
      <c r="F198" s="24"/>
      <c r="G198" s="24"/>
    </row>
    <row r="199" spans="1:7" x14ac:dyDescent="0.25">
      <c r="A199" s="24"/>
      <c r="B199" s="24"/>
      <c r="C199" s="24"/>
      <c r="D199" s="24"/>
      <c r="E199" s="24"/>
      <c r="F199" s="24"/>
      <c r="G199" s="24"/>
    </row>
    <row r="200" spans="1:7" x14ac:dyDescent="0.25">
      <c r="A200" s="24"/>
      <c r="B200" s="24"/>
      <c r="C200" s="24"/>
      <c r="D200" s="24"/>
      <c r="E200" s="24"/>
      <c r="F200" s="24"/>
      <c r="G200" s="24"/>
    </row>
    <row r="201" spans="1:7" x14ac:dyDescent="0.25">
      <c r="A201" s="24"/>
      <c r="B201" s="24"/>
      <c r="C201" s="24"/>
      <c r="D201" s="24"/>
      <c r="E201" s="24"/>
      <c r="F201" s="24"/>
      <c r="G201" s="24"/>
    </row>
    <row r="202" spans="1:7" x14ac:dyDescent="0.25">
      <c r="A202" s="24"/>
      <c r="B202" s="24"/>
      <c r="C202" s="24"/>
      <c r="D202" s="24"/>
      <c r="E202" s="24"/>
      <c r="F202" s="24"/>
      <c r="G202" s="24"/>
    </row>
    <row r="203" spans="1:7" x14ac:dyDescent="0.25">
      <c r="A203" s="24"/>
      <c r="B203" s="24"/>
      <c r="C203" s="24"/>
      <c r="D203" s="24"/>
      <c r="E203" s="24"/>
      <c r="F203" s="24"/>
      <c r="G203" s="24"/>
    </row>
    <row r="204" spans="1:7" x14ac:dyDescent="0.25">
      <c r="A204" s="24"/>
      <c r="B204" s="24"/>
      <c r="C204" s="24"/>
      <c r="D204" s="24"/>
      <c r="E204" s="24"/>
      <c r="F204" s="24"/>
      <c r="G204" s="24"/>
    </row>
    <row r="205" spans="1:7" x14ac:dyDescent="0.25">
      <c r="A205" s="24"/>
      <c r="B205" s="24"/>
      <c r="C205" s="24"/>
      <c r="D205" s="24"/>
      <c r="E205" s="24"/>
      <c r="F205" s="24"/>
      <c r="G205" s="24"/>
    </row>
    <row r="206" spans="1:7" x14ac:dyDescent="0.25">
      <c r="A206" s="24"/>
      <c r="B206" s="24"/>
      <c r="C206" s="24"/>
      <c r="D206" s="24"/>
      <c r="E206" s="24"/>
      <c r="F206" s="24"/>
      <c r="G206" s="24"/>
    </row>
    <row r="207" spans="1:7" x14ac:dyDescent="0.25">
      <c r="A207" s="24"/>
      <c r="B207" s="24"/>
      <c r="C207" s="24"/>
      <c r="D207" s="24"/>
      <c r="E207" s="24"/>
      <c r="F207" s="24"/>
      <c r="G207" s="24"/>
    </row>
    <row r="208" spans="1:7" x14ac:dyDescent="0.25">
      <c r="A208" s="24"/>
      <c r="B208" s="24"/>
      <c r="C208" s="24"/>
      <c r="D208" s="24"/>
      <c r="E208" s="24"/>
      <c r="F208" s="24"/>
      <c r="G208" s="24"/>
    </row>
    <row r="209" spans="1:7" x14ac:dyDescent="0.25">
      <c r="A209" s="24"/>
      <c r="B209" s="24"/>
      <c r="C209" s="24"/>
      <c r="D209" s="24"/>
      <c r="E209" s="24"/>
      <c r="F209" s="24"/>
      <c r="G209" s="24"/>
    </row>
    <row r="210" spans="1:7" x14ac:dyDescent="0.25">
      <c r="A210" s="24"/>
      <c r="B210" s="24"/>
      <c r="C210" s="24"/>
      <c r="D210" s="24"/>
      <c r="E210" s="24"/>
      <c r="F210" s="24"/>
      <c r="G210" s="24"/>
    </row>
    <row r="211" spans="1:7" x14ac:dyDescent="0.25">
      <c r="A211" s="24"/>
      <c r="B211" s="24"/>
      <c r="C211" s="24"/>
      <c r="D211" s="24"/>
      <c r="E211" s="24"/>
      <c r="F211" s="24"/>
      <c r="G211" s="24"/>
    </row>
    <row r="212" spans="1:7" x14ac:dyDescent="0.25">
      <c r="A212" s="24"/>
      <c r="B212" s="24"/>
      <c r="C212" s="24"/>
      <c r="D212" s="24"/>
      <c r="E212" s="24"/>
      <c r="F212" s="24"/>
      <c r="G212" s="24"/>
    </row>
    <row r="213" spans="1:7" x14ac:dyDescent="0.25">
      <c r="A213" s="24"/>
      <c r="B213" s="24"/>
      <c r="C213" s="24"/>
      <c r="D213" s="24"/>
      <c r="E213" s="24"/>
      <c r="F213" s="24"/>
      <c r="G213" s="24"/>
    </row>
    <row r="214" spans="1:7" x14ac:dyDescent="0.25">
      <c r="A214" s="24"/>
      <c r="B214" s="24"/>
      <c r="C214" s="24"/>
      <c r="D214" s="24"/>
      <c r="E214" s="24"/>
      <c r="F214" s="24"/>
      <c r="G214" s="24"/>
    </row>
    <row r="215" spans="1:7" x14ac:dyDescent="0.25">
      <c r="A215" s="24"/>
      <c r="B215" s="24"/>
      <c r="C215" s="24"/>
      <c r="D215" s="24"/>
      <c r="E215" s="24"/>
      <c r="F215" s="24"/>
      <c r="G215" s="24"/>
    </row>
    <row r="216" spans="1:7" x14ac:dyDescent="0.25">
      <c r="A216" s="24"/>
      <c r="B216" s="24"/>
      <c r="C216" s="24"/>
      <c r="D216" s="24"/>
      <c r="E216" s="24"/>
      <c r="F216" s="24"/>
      <c r="G216" s="24"/>
    </row>
    <row r="217" spans="1:7" x14ac:dyDescent="0.25">
      <c r="A217" s="24"/>
      <c r="B217" s="24"/>
      <c r="C217" s="24"/>
      <c r="D217" s="24"/>
      <c r="E217" s="24"/>
      <c r="F217" s="24"/>
      <c r="G217" s="24"/>
    </row>
    <row r="218" spans="1:7" x14ac:dyDescent="0.25">
      <c r="A218" s="24"/>
      <c r="B218" s="24"/>
      <c r="C218" s="24"/>
      <c r="D218" s="24"/>
      <c r="E218" s="24"/>
      <c r="F218" s="24"/>
      <c r="G218" s="24"/>
    </row>
    <row r="219" spans="1:7" x14ac:dyDescent="0.25">
      <c r="A219" s="24"/>
      <c r="B219" s="24"/>
      <c r="C219" s="24"/>
      <c r="D219" s="24"/>
      <c r="E219" s="24"/>
      <c r="F219" s="24"/>
      <c r="G219" s="24"/>
    </row>
    <row r="220" spans="1:7" x14ac:dyDescent="0.25">
      <c r="A220" s="24"/>
      <c r="B220" s="24"/>
      <c r="C220" s="24"/>
      <c r="D220" s="24"/>
      <c r="E220" s="24"/>
      <c r="F220" s="24"/>
      <c r="G220" s="24"/>
    </row>
    <row r="221" spans="1:7" x14ac:dyDescent="0.25">
      <c r="A221" s="24"/>
      <c r="B221" s="24"/>
      <c r="C221" s="24"/>
      <c r="D221" s="24"/>
      <c r="E221" s="24"/>
      <c r="F221" s="24"/>
      <c r="G221" s="24"/>
    </row>
    <row r="222" spans="1:7" x14ac:dyDescent="0.25">
      <c r="A222" s="24"/>
      <c r="B222" s="24"/>
      <c r="C222" s="24"/>
      <c r="D222" s="24"/>
      <c r="E222" s="24"/>
      <c r="F222" s="24"/>
      <c r="G222" s="24"/>
    </row>
    <row r="223" spans="1:7" x14ac:dyDescent="0.25">
      <c r="A223" s="24"/>
      <c r="B223" s="24"/>
      <c r="C223" s="24"/>
      <c r="D223" s="24"/>
      <c r="E223" s="24"/>
      <c r="F223" s="24"/>
      <c r="G223" s="24"/>
    </row>
    <row r="224" spans="1:7" x14ac:dyDescent="0.25">
      <c r="A224" s="24"/>
      <c r="B224" s="24"/>
      <c r="C224" s="24"/>
      <c r="D224" s="24"/>
      <c r="E224" s="24"/>
      <c r="F224" s="24"/>
      <c r="G224" s="24"/>
    </row>
    <row r="225" spans="1:7" x14ac:dyDescent="0.25">
      <c r="A225" s="24"/>
      <c r="B225" s="24"/>
      <c r="C225" s="24"/>
      <c r="D225" s="24"/>
      <c r="E225" s="24"/>
      <c r="F225" s="24"/>
      <c r="G225" s="24"/>
    </row>
    <row r="226" spans="1:7" x14ac:dyDescent="0.25">
      <c r="A226" s="24"/>
      <c r="B226" s="24"/>
      <c r="C226" s="24"/>
      <c r="D226" s="24"/>
      <c r="E226" s="24"/>
      <c r="F226" s="24"/>
      <c r="G226" s="24"/>
    </row>
    <row r="227" spans="1:7" x14ac:dyDescent="0.25">
      <c r="A227" s="24"/>
      <c r="B227" s="24"/>
      <c r="C227" s="24"/>
      <c r="D227" s="24"/>
      <c r="E227" s="24"/>
      <c r="F227" s="24"/>
      <c r="G227" s="24"/>
    </row>
    <row r="228" spans="1:7" x14ac:dyDescent="0.25">
      <c r="A228" s="24"/>
      <c r="B228" s="24"/>
      <c r="C228" s="24"/>
      <c r="D228" s="24"/>
      <c r="E228" s="24"/>
      <c r="F228" s="24"/>
      <c r="G228" s="24"/>
    </row>
    <row r="229" spans="1:7" x14ac:dyDescent="0.25">
      <c r="A229" s="24"/>
      <c r="B229" s="24"/>
      <c r="C229" s="24"/>
      <c r="D229" s="24"/>
      <c r="E229" s="24"/>
      <c r="F229" s="24"/>
      <c r="G229" s="24"/>
    </row>
    <row r="230" spans="1:7" x14ac:dyDescent="0.25">
      <c r="A230" s="24"/>
      <c r="B230" s="24"/>
      <c r="C230" s="24"/>
      <c r="D230" s="24"/>
      <c r="E230" s="24"/>
      <c r="F230" s="24"/>
      <c r="G230" s="24"/>
    </row>
    <row r="231" spans="1:7" x14ac:dyDescent="0.25">
      <c r="A231" s="24"/>
      <c r="B231" s="24"/>
      <c r="C231" s="24"/>
      <c r="D231" s="24"/>
      <c r="E231" s="24"/>
      <c r="F231" s="24"/>
      <c r="G231" s="24"/>
    </row>
    <row r="232" spans="1:7" x14ac:dyDescent="0.25">
      <c r="A232" s="24"/>
      <c r="B232" s="24"/>
      <c r="C232" s="24"/>
      <c r="D232" s="24"/>
      <c r="E232" s="24"/>
      <c r="F232" s="24"/>
      <c r="G232" s="24"/>
    </row>
    <row r="233" spans="1:7" x14ac:dyDescent="0.25">
      <c r="A233" s="24"/>
      <c r="B233" s="24"/>
      <c r="C233" s="24"/>
      <c r="D233" s="24"/>
      <c r="E233" s="24"/>
      <c r="F233" s="24"/>
      <c r="G233" s="24"/>
    </row>
    <row r="234" spans="1:7" x14ac:dyDescent="0.25">
      <c r="A234" s="24"/>
      <c r="B234" s="24"/>
      <c r="C234" s="24"/>
      <c r="D234" s="24"/>
      <c r="E234" s="24"/>
      <c r="F234" s="24"/>
      <c r="G234" s="24"/>
    </row>
    <row r="235" spans="1:7" x14ac:dyDescent="0.25">
      <c r="A235" s="24"/>
      <c r="B235" s="24"/>
      <c r="C235" s="24"/>
      <c r="D235" s="24"/>
      <c r="E235" s="24"/>
      <c r="F235" s="24"/>
      <c r="G235" s="24"/>
    </row>
    <row r="236" spans="1:7" x14ac:dyDescent="0.25">
      <c r="A236" s="24"/>
      <c r="B236" s="24"/>
      <c r="C236" s="24"/>
      <c r="D236" s="24"/>
      <c r="E236" s="24"/>
      <c r="F236" s="24"/>
      <c r="G236" s="24"/>
    </row>
    <row r="237" spans="1:7" x14ac:dyDescent="0.25">
      <c r="A237" s="24"/>
      <c r="B237" s="24"/>
      <c r="C237" s="24"/>
      <c r="D237" s="24"/>
      <c r="E237" s="24"/>
      <c r="F237" s="24"/>
      <c r="G237" s="24"/>
    </row>
    <row r="238" spans="1:7" x14ac:dyDescent="0.25">
      <c r="A238" s="24"/>
      <c r="B238" s="24"/>
      <c r="C238" s="24"/>
      <c r="D238" s="24"/>
      <c r="E238" s="24"/>
      <c r="F238" s="24"/>
      <c r="G238" s="24"/>
    </row>
    <row r="239" spans="1:7" x14ac:dyDescent="0.25">
      <c r="A239" s="24"/>
      <c r="B239" s="24"/>
      <c r="C239" s="24"/>
      <c r="D239" s="24"/>
      <c r="E239" s="24"/>
      <c r="F239" s="24"/>
      <c r="G239" s="24"/>
    </row>
    <row r="240" spans="1:7" x14ac:dyDescent="0.25">
      <c r="A240" s="24"/>
      <c r="B240" s="24"/>
      <c r="C240" s="24"/>
      <c r="D240" s="24"/>
      <c r="E240" s="24"/>
      <c r="F240" s="24"/>
      <c r="G240" s="24"/>
    </row>
    <row r="241" spans="1:7" x14ac:dyDescent="0.25">
      <c r="A241" s="24"/>
      <c r="B241" s="24"/>
      <c r="C241" s="24"/>
      <c r="D241" s="24"/>
      <c r="E241" s="24"/>
      <c r="F241" s="24"/>
      <c r="G241" s="24"/>
    </row>
    <row r="242" spans="1:7" x14ac:dyDescent="0.25">
      <c r="A242" s="24"/>
      <c r="B242" s="24"/>
      <c r="C242" s="24"/>
      <c r="D242" s="24"/>
      <c r="E242" s="24"/>
      <c r="F242" s="24"/>
      <c r="G242" s="24"/>
    </row>
    <row r="243" spans="1:7" x14ac:dyDescent="0.25">
      <c r="A243" s="24"/>
      <c r="B243" s="24"/>
      <c r="C243" s="24"/>
      <c r="D243" s="24"/>
      <c r="E243" s="24"/>
      <c r="F243" s="24"/>
      <c r="G243" s="24"/>
    </row>
    <row r="244" spans="1:7" x14ac:dyDescent="0.25">
      <c r="A244" s="24"/>
      <c r="B244" s="24"/>
      <c r="C244" s="24"/>
      <c r="D244" s="24"/>
      <c r="E244" s="24"/>
      <c r="F244" s="24"/>
      <c r="G244" s="24"/>
    </row>
    <row r="245" spans="1:7" x14ac:dyDescent="0.25">
      <c r="A245" s="24"/>
      <c r="B245" s="24"/>
      <c r="C245" s="24"/>
      <c r="D245" s="24"/>
      <c r="E245" s="24"/>
      <c r="F245" s="24"/>
      <c r="G245" s="24"/>
    </row>
    <row r="246" spans="1:7" x14ac:dyDescent="0.25">
      <c r="A246" s="24"/>
      <c r="B246" s="24"/>
      <c r="C246" s="24"/>
      <c r="D246" s="24"/>
      <c r="E246" s="24"/>
      <c r="F246" s="24"/>
      <c r="G246" s="24"/>
    </row>
    <row r="247" spans="1:7" x14ac:dyDescent="0.25">
      <c r="A247" s="24"/>
      <c r="B247" s="24"/>
      <c r="C247" s="24"/>
      <c r="D247" s="24"/>
      <c r="E247" s="24"/>
      <c r="F247" s="24"/>
      <c r="G247" s="24"/>
    </row>
    <row r="248" spans="1:7" x14ac:dyDescent="0.25">
      <c r="A248" s="24"/>
      <c r="B248" s="24"/>
      <c r="C248" s="24"/>
      <c r="D248" s="24"/>
      <c r="E248" s="24"/>
      <c r="F248" s="24"/>
      <c r="G248" s="24"/>
    </row>
    <row r="249" spans="1:7" x14ac:dyDescent="0.25">
      <c r="A249" s="24"/>
      <c r="B249" s="24"/>
      <c r="C249" s="24"/>
      <c r="D249" s="24"/>
      <c r="E249" s="24"/>
      <c r="F249" s="24"/>
      <c r="G249" s="24"/>
    </row>
    <row r="250" spans="1:7" x14ac:dyDescent="0.25">
      <c r="A250" s="24"/>
      <c r="B250" s="24"/>
      <c r="C250" s="24"/>
      <c r="D250" s="24"/>
      <c r="E250" s="24"/>
      <c r="F250" s="24"/>
      <c r="G250" s="24"/>
    </row>
    <row r="251" spans="1:7" x14ac:dyDescent="0.25">
      <c r="A251" s="24"/>
      <c r="B251" s="24"/>
      <c r="C251" s="24"/>
      <c r="D251" s="24"/>
      <c r="E251" s="24"/>
      <c r="F251" s="24"/>
      <c r="G251" s="24"/>
    </row>
    <row r="252" spans="1:7" x14ac:dyDescent="0.25">
      <c r="A252" s="24"/>
      <c r="B252" s="24"/>
      <c r="C252" s="24"/>
      <c r="D252" s="24"/>
      <c r="E252" s="24"/>
      <c r="F252" s="24"/>
      <c r="G252" s="24"/>
    </row>
    <row r="253" spans="1:7" x14ac:dyDescent="0.25">
      <c r="A253" s="24"/>
      <c r="B253" s="24"/>
      <c r="C253" s="24"/>
      <c r="D253" s="24"/>
      <c r="E253" s="24"/>
      <c r="F253" s="24"/>
      <c r="G253" s="24"/>
    </row>
    <row r="254" spans="1:7" x14ac:dyDescent="0.25">
      <c r="A254" s="24"/>
      <c r="B254" s="24"/>
      <c r="C254" s="24"/>
      <c r="D254" s="24"/>
      <c r="E254" s="24"/>
      <c r="F254" s="24"/>
      <c r="G254" s="24"/>
    </row>
    <row r="255" spans="1:7" x14ac:dyDescent="0.25">
      <c r="A255" s="24"/>
      <c r="B255" s="24"/>
      <c r="C255" s="24"/>
      <c r="D255" s="24"/>
      <c r="E255" s="24"/>
      <c r="F255" s="24"/>
      <c r="G255" s="24"/>
    </row>
    <row r="256" spans="1:7" x14ac:dyDescent="0.25">
      <c r="A256" s="24"/>
      <c r="B256" s="24"/>
      <c r="C256" s="24"/>
      <c r="D256" s="24"/>
      <c r="E256" s="24"/>
      <c r="F256" s="24"/>
      <c r="G256" s="24"/>
    </row>
    <row r="257" spans="1:7" x14ac:dyDescent="0.25">
      <c r="A257" s="24"/>
      <c r="B257" s="24"/>
      <c r="C257" s="24"/>
      <c r="D257" s="24"/>
      <c r="E257" s="24"/>
      <c r="F257" s="24"/>
      <c r="G257" s="24"/>
    </row>
    <row r="258" spans="1:7" x14ac:dyDescent="0.25">
      <c r="A258" s="24"/>
      <c r="B258" s="24"/>
      <c r="C258" s="24"/>
      <c r="D258" s="24"/>
      <c r="E258" s="24"/>
      <c r="F258" s="24"/>
      <c r="G258" s="24"/>
    </row>
    <row r="259" spans="1:7" x14ac:dyDescent="0.25">
      <c r="A259" s="24"/>
      <c r="B259" s="24"/>
      <c r="C259" s="24"/>
      <c r="D259" s="24"/>
      <c r="E259" s="24"/>
      <c r="F259" s="24"/>
      <c r="G259" s="24"/>
    </row>
    <row r="260" spans="1:7" x14ac:dyDescent="0.25">
      <c r="A260" s="24"/>
      <c r="B260" s="24"/>
      <c r="C260" s="24"/>
      <c r="D260" s="24"/>
      <c r="E260" s="24"/>
      <c r="F260" s="24"/>
      <c r="G260" s="24"/>
    </row>
    <row r="261" spans="1:7" x14ac:dyDescent="0.25">
      <c r="A261" s="24"/>
      <c r="B261" s="24"/>
      <c r="C261" s="24"/>
      <c r="D261" s="24"/>
      <c r="E261" s="24"/>
      <c r="F261" s="24"/>
      <c r="G261" s="24"/>
    </row>
    <row r="262" spans="1:7" x14ac:dyDescent="0.25">
      <c r="A262" s="24"/>
      <c r="B262" s="24"/>
      <c r="C262" s="24"/>
      <c r="D262" s="24"/>
      <c r="E262" s="24"/>
      <c r="F262" s="24"/>
      <c r="G262" s="24"/>
    </row>
    <row r="263" spans="1:7" x14ac:dyDescent="0.25">
      <c r="A263" s="24"/>
      <c r="B263" s="24"/>
      <c r="C263" s="24"/>
      <c r="D263" s="24"/>
      <c r="E263" s="24"/>
      <c r="F263" s="24"/>
      <c r="G263" s="24"/>
    </row>
    <row r="264" spans="1:7" x14ac:dyDescent="0.25">
      <c r="A264" s="24"/>
      <c r="B264" s="24"/>
      <c r="C264" s="24"/>
      <c r="D264" s="24"/>
      <c r="E264" s="24"/>
      <c r="F264" s="24"/>
      <c r="G264" s="24"/>
    </row>
    <row r="265" spans="1:7" x14ac:dyDescent="0.25">
      <c r="A265" s="24"/>
      <c r="B265" s="24"/>
      <c r="C265" s="24"/>
      <c r="D265" s="24"/>
      <c r="E265" s="24"/>
      <c r="F265" s="24"/>
      <c r="G265" s="24"/>
    </row>
    <row r="266" spans="1:7" x14ac:dyDescent="0.25">
      <c r="A266" s="24"/>
      <c r="B266" s="24"/>
      <c r="C266" s="24"/>
      <c r="D266" s="24"/>
      <c r="E266" s="24"/>
      <c r="F266" s="24"/>
      <c r="G266" s="24"/>
    </row>
    <row r="267" spans="1:7" x14ac:dyDescent="0.25">
      <c r="A267" s="24"/>
      <c r="B267" s="24"/>
      <c r="C267" s="24"/>
      <c r="D267" s="24"/>
      <c r="E267" s="24"/>
      <c r="F267" s="24"/>
      <c r="G267" s="24"/>
    </row>
    <row r="268" spans="1:7" x14ac:dyDescent="0.25">
      <c r="A268" s="24"/>
      <c r="B268" s="24"/>
      <c r="C268" s="24"/>
      <c r="D268" s="24"/>
      <c r="E268" s="24"/>
      <c r="F268" s="24"/>
      <c r="G268" s="24"/>
    </row>
    <row r="269" spans="1:7" x14ac:dyDescent="0.25">
      <c r="A269" s="24"/>
      <c r="B269" s="24"/>
      <c r="C269" s="24"/>
      <c r="D269" s="24"/>
      <c r="E269" s="24"/>
      <c r="F269" s="24"/>
      <c r="G269" s="24"/>
    </row>
    <row r="270" spans="1:7" x14ac:dyDescent="0.25">
      <c r="A270" s="24"/>
      <c r="B270" s="24"/>
      <c r="C270" s="24"/>
      <c r="D270" s="24"/>
      <c r="E270" s="24"/>
      <c r="F270" s="24"/>
      <c r="G270" s="24"/>
    </row>
    <row r="271" spans="1:7" x14ac:dyDescent="0.25">
      <c r="A271" s="24"/>
      <c r="B271" s="24"/>
      <c r="C271" s="24"/>
      <c r="D271" s="24"/>
      <c r="E271" s="24"/>
      <c r="F271" s="24"/>
      <c r="G271" s="24"/>
    </row>
    <row r="272" spans="1:7" x14ac:dyDescent="0.25">
      <c r="A272" s="24"/>
      <c r="B272" s="24"/>
      <c r="C272" s="24"/>
      <c r="D272" s="24"/>
      <c r="E272" s="24"/>
      <c r="F272" s="24"/>
      <c r="G272" s="24"/>
    </row>
    <row r="273" spans="1:7" x14ac:dyDescent="0.25">
      <c r="A273" s="24"/>
      <c r="B273" s="24"/>
      <c r="C273" s="24"/>
      <c r="D273" s="24"/>
      <c r="E273" s="24"/>
      <c r="F273" s="24"/>
      <c r="G273" s="24"/>
    </row>
    <row r="274" spans="1:7" x14ac:dyDescent="0.25">
      <c r="A274" s="24"/>
      <c r="B274" s="24"/>
      <c r="C274" s="24"/>
      <c r="D274" s="24"/>
      <c r="E274" s="24"/>
      <c r="F274" s="24"/>
      <c r="G274" s="24"/>
    </row>
    <row r="275" spans="1:7" x14ac:dyDescent="0.25">
      <c r="A275" s="24"/>
      <c r="B275" s="24"/>
      <c r="C275" s="24"/>
      <c r="D275" s="24"/>
      <c r="E275" s="24"/>
      <c r="F275" s="24"/>
      <c r="G275" s="24"/>
    </row>
    <row r="276" spans="1:7" x14ac:dyDescent="0.25">
      <c r="A276" s="24"/>
      <c r="B276" s="24"/>
      <c r="C276" s="24"/>
      <c r="D276" s="24"/>
      <c r="E276" s="24"/>
      <c r="F276" s="24"/>
      <c r="G276" s="24"/>
    </row>
    <row r="277" spans="1:7" x14ac:dyDescent="0.25">
      <c r="A277" s="24"/>
      <c r="B277" s="24"/>
      <c r="C277" s="24"/>
      <c r="D277" s="24"/>
      <c r="E277" s="24"/>
      <c r="F277" s="24"/>
      <c r="G277" s="24"/>
    </row>
    <row r="278" spans="1:7" x14ac:dyDescent="0.25">
      <c r="A278" s="24"/>
      <c r="B278" s="24"/>
      <c r="C278" s="24"/>
      <c r="D278" s="24"/>
      <c r="E278" s="24"/>
      <c r="F278" s="24"/>
      <c r="G278" s="24"/>
    </row>
    <row r="279" spans="1:7" x14ac:dyDescent="0.25">
      <c r="A279" s="24"/>
      <c r="B279" s="24"/>
      <c r="C279" s="24"/>
      <c r="D279" s="24"/>
      <c r="E279" s="24"/>
      <c r="F279" s="24"/>
      <c r="G279" s="24"/>
    </row>
    <row r="280" spans="1:7" x14ac:dyDescent="0.25">
      <c r="A280" s="24"/>
      <c r="B280" s="24"/>
      <c r="C280" s="24"/>
      <c r="D280" s="24"/>
      <c r="E280" s="24"/>
      <c r="F280" s="24"/>
      <c r="G280" s="24"/>
    </row>
    <row r="281" spans="1:7" x14ac:dyDescent="0.25">
      <c r="A281" s="24"/>
      <c r="B281" s="24"/>
      <c r="C281" s="24"/>
      <c r="D281" s="24"/>
      <c r="E281" s="24"/>
      <c r="F281" s="24"/>
      <c r="G281" s="24"/>
    </row>
    <row r="282" spans="1:7" x14ac:dyDescent="0.25">
      <c r="A282" s="24"/>
      <c r="B282" s="24"/>
      <c r="C282" s="24"/>
      <c r="D282" s="24"/>
      <c r="E282" s="24"/>
      <c r="F282" s="24"/>
      <c r="G282" s="24"/>
    </row>
    <row r="283" spans="1:7" x14ac:dyDescent="0.25">
      <c r="A283" s="24"/>
      <c r="B283" s="24"/>
      <c r="C283" s="24"/>
      <c r="D283" s="24"/>
      <c r="E283" s="24"/>
      <c r="F283" s="24"/>
      <c r="G283" s="24"/>
    </row>
    <row r="284" spans="1:7" x14ac:dyDescent="0.25">
      <c r="A284" s="24"/>
      <c r="B284" s="24"/>
      <c r="C284" s="24"/>
      <c r="D284" s="24"/>
      <c r="E284" s="24"/>
      <c r="F284" s="24"/>
      <c r="G284" s="24"/>
    </row>
    <row r="285" spans="1:7" x14ac:dyDescent="0.25">
      <c r="A285" s="24"/>
      <c r="B285" s="24"/>
      <c r="C285" s="24"/>
      <c r="D285" s="24"/>
      <c r="E285" s="24"/>
      <c r="F285" s="24"/>
      <c r="G285" s="24"/>
    </row>
    <row r="286" spans="1:7" x14ac:dyDescent="0.25">
      <c r="A286" s="24"/>
      <c r="B286" s="24"/>
      <c r="C286" s="24"/>
      <c r="D286" s="24"/>
      <c r="E286" s="24"/>
      <c r="F286" s="24"/>
      <c r="G286" s="24"/>
    </row>
    <row r="287" spans="1:7" x14ac:dyDescent="0.25">
      <c r="A287" s="24"/>
      <c r="B287" s="24"/>
      <c r="C287" s="24"/>
      <c r="D287" s="24"/>
      <c r="E287" s="24"/>
      <c r="F287" s="24"/>
      <c r="G287" s="24"/>
    </row>
    <row r="288" spans="1:7" x14ac:dyDescent="0.25">
      <c r="A288" s="24"/>
      <c r="B288" s="24"/>
      <c r="C288" s="24"/>
      <c r="D288" s="24"/>
      <c r="E288" s="24"/>
      <c r="F288" s="24"/>
      <c r="G288" s="24"/>
    </row>
    <row r="289" spans="1:7" x14ac:dyDescent="0.25">
      <c r="A289" s="24"/>
      <c r="B289" s="24"/>
      <c r="C289" s="24"/>
      <c r="D289" s="24"/>
      <c r="E289" s="24"/>
      <c r="F289" s="24"/>
      <c r="G289" s="24"/>
    </row>
    <row r="290" spans="1:7" x14ac:dyDescent="0.25">
      <c r="A290" s="24"/>
      <c r="B290" s="24"/>
      <c r="C290" s="24"/>
      <c r="D290" s="24"/>
      <c r="E290" s="24"/>
      <c r="F290" s="24"/>
      <c r="G290" s="24"/>
    </row>
    <row r="291" spans="1:7" x14ac:dyDescent="0.25">
      <c r="A291" s="24"/>
      <c r="B291" s="24"/>
      <c r="C291" s="24"/>
      <c r="D291" s="24"/>
      <c r="E291" s="24"/>
      <c r="F291" s="24"/>
      <c r="G291" s="24"/>
    </row>
    <row r="292" spans="1:7" x14ac:dyDescent="0.25">
      <c r="A292" s="24"/>
      <c r="B292" s="24"/>
      <c r="C292" s="24"/>
      <c r="D292" s="24"/>
      <c r="E292" s="24"/>
      <c r="F292" s="24"/>
      <c r="G292" s="24"/>
    </row>
    <row r="293" spans="1:7" x14ac:dyDescent="0.25">
      <c r="A293" s="24"/>
      <c r="B293" s="24"/>
      <c r="C293" s="24"/>
      <c r="D293" s="24"/>
      <c r="E293" s="24"/>
      <c r="F293" s="24"/>
      <c r="G293" s="24"/>
    </row>
    <row r="294" spans="1:7" x14ac:dyDescent="0.25">
      <c r="A294" s="24"/>
      <c r="B294" s="24"/>
      <c r="C294" s="24"/>
      <c r="D294" s="24"/>
      <c r="E294" s="24"/>
      <c r="F294" s="24"/>
      <c r="G294" s="24"/>
    </row>
    <row r="295" spans="1:7" x14ac:dyDescent="0.25">
      <c r="A295" s="24"/>
      <c r="B295" s="24"/>
      <c r="C295" s="24"/>
      <c r="D295" s="24"/>
      <c r="E295" s="24"/>
      <c r="F295" s="24"/>
      <c r="G295" s="24"/>
    </row>
    <row r="296" spans="1:7" x14ac:dyDescent="0.25">
      <c r="A296" s="24"/>
      <c r="B296" s="24"/>
      <c r="C296" s="24"/>
      <c r="D296" s="24"/>
      <c r="E296" s="24"/>
      <c r="F296" s="24"/>
      <c r="G296" s="24"/>
    </row>
    <row r="297" spans="1:7" x14ac:dyDescent="0.25">
      <c r="A297" s="24"/>
      <c r="B297" s="24"/>
      <c r="C297" s="24"/>
      <c r="D297" s="24"/>
      <c r="E297" s="24"/>
      <c r="F297" s="24"/>
      <c r="G297" s="24"/>
    </row>
    <row r="298" spans="1:7" x14ac:dyDescent="0.25">
      <c r="A298" s="24"/>
      <c r="B298" s="24"/>
      <c r="C298" s="24"/>
      <c r="D298" s="24"/>
      <c r="E298" s="24"/>
      <c r="F298" s="24"/>
      <c r="G298" s="24"/>
    </row>
    <row r="299" spans="1:7" x14ac:dyDescent="0.25">
      <c r="A299" s="24"/>
      <c r="B299" s="24"/>
      <c r="C299" s="24"/>
      <c r="D299" s="24"/>
      <c r="E299" s="24"/>
      <c r="F299" s="24"/>
      <c r="G299" s="24"/>
    </row>
    <row r="300" spans="1:7" x14ac:dyDescent="0.25">
      <c r="A300" s="24"/>
      <c r="B300" s="24"/>
      <c r="C300" s="24"/>
      <c r="D300" s="24"/>
      <c r="E300" s="24"/>
      <c r="F300" s="24"/>
      <c r="G300" s="24"/>
    </row>
    <row r="301" spans="1:7" x14ac:dyDescent="0.25">
      <c r="A301" s="24"/>
      <c r="B301" s="24"/>
      <c r="C301" s="24"/>
      <c r="D301" s="24"/>
      <c r="E301" s="24"/>
      <c r="F301" s="24"/>
      <c r="G301" s="24"/>
    </row>
    <row r="302" spans="1:7" x14ac:dyDescent="0.25">
      <c r="A302" s="24"/>
      <c r="B302" s="24"/>
      <c r="C302" s="24"/>
      <c r="D302" s="24"/>
      <c r="E302" s="24"/>
      <c r="F302" s="24"/>
      <c r="G302" s="24"/>
    </row>
    <row r="303" spans="1:7" x14ac:dyDescent="0.25">
      <c r="A303" s="24"/>
      <c r="B303" s="24"/>
      <c r="C303" s="24"/>
      <c r="D303" s="24"/>
      <c r="E303" s="24"/>
      <c r="F303" s="24"/>
      <c r="G303" s="24"/>
    </row>
    <row r="304" spans="1:7" x14ac:dyDescent="0.25">
      <c r="A304" s="24"/>
      <c r="B304" s="24"/>
      <c r="C304" s="24"/>
      <c r="D304" s="24"/>
      <c r="E304" s="24"/>
      <c r="F304" s="24"/>
      <c r="G304" s="24"/>
    </row>
    <row r="305" spans="1:7" x14ac:dyDescent="0.25">
      <c r="A305" s="24"/>
      <c r="B305" s="24"/>
      <c r="C305" s="24"/>
      <c r="D305" s="24"/>
      <c r="E305" s="24"/>
      <c r="F305" s="24"/>
      <c r="G305" s="24"/>
    </row>
    <row r="306" spans="1:7" x14ac:dyDescent="0.25">
      <c r="A306" s="24"/>
      <c r="B306" s="24"/>
      <c r="C306" s="24"/>
      <c r="D306" s="24"/>
      <c r="E306" s="24"/>
      <c r="F306" s="24"/>
      <c r="G306" s="24"/>
    </row>
    <row r="307" spans="1:7" x14ac:dyDescent="0.25">
      <c r="A307" s="24"/>
      <c r="B307" s="24"/>
      <c r="C307" s="24"/>
      <c r="D307" s="24"/>
      <c r="E307" s="24"/>
      <c r="F307" s="24"/>
      <c r="G307" s="24"/>
    </row>
    <row r="308" spans="1:7" x14ac:dyDescent="0.25">
      <c r="A308" s="24"/>
      <c r="B308" s="24"/>
      <c r="C308" s="24"/>
      <c r="D308" s="24"/>
      <c r="E308" s="24"/>
      <c r="F308" s="24"/>
      <c r="G308" s="24"/>
    </row>
    <row r="309" spans="1:7" x14ac:dyDescent="0.25">
      <c r="A309" s="24"/>
      <c r="B309" s="24"/>
      <c r="C309" s="24"/>
      <c r="D309" s="24"/>
      <c r="E309" s="24"/>
      <c r="F309" s="24"/>
      <c r="G309" s="24"/>
    </row>
    <row r="310" spans="1:7" x14ac:dyDescent="0.25">
      <c r="A310" s="24"/>
      <c r="B310" s="24"/>
      <c r="C310" s="24"/>
      <c r="D310" s="24"/>
      <c r="E310" s="24"/>
      <c r="F310" s="24"/>
      <c r="G310" s="24"/>
    </row>
    <row r="311" spans="1:7" x14ac:dyDescent="0.25">
      <c r="A311" s="24"/>
      <c r="B311" s="24"/>
      <c r="C311" s="24"/>
      <c r="D311" s="24"/>
      <c r="E311" s="24"/>
      <c r="F311" s="24"/>
      <c r="G311" s="24"/>
    </row>
    <row r="312" spans="1:7" x14ac:dyDescent="0.25">
      <c r="A312" s="24"/>
      <c r="B312" s="24"/>
      <c r="C312" s="24"/>
      <c r="D312" s="24"/>
      <c r="E312" s="24"/>
      <c r="F312" s="24"/>
      <c r="G312" s="24"/>
    </row>
    <row r="313" spans="1:7" x14ac:dyDescent="0.25">
      <c r="A313" s="24"/>
      <c r="B313" s="24"/>
      <c r="C313" s="24"/>
      <c r="D313" s="24"/>
      <c r="E313" s="24"/>
      <c r="F313" s="24"/>
      <c r="G313" s="24"/>
    </row>
    <row r="314" spans="1:7" x14ac:dyDescent="0.25">
      <c r="A314" s="24"/>
      <c r="B314" s="24"/>
      <c r="C314" s="24"/>
      <c r="D314" s="24"/>
      <c r="E314" s="24"/>
      <c r="F314" s="24"/>
      <c r="G314" s="24"/>
    </row>
    <row r="315" spans="1:7" x14ac:dyDescent="0.25">
      <c r="A315" s="24"/>
      <c r="B315" s="24"/>
      <c r="C315" s="24"/>
      <c r="D315" s="24"/>
      <c r="E315" s="24"/>
      <c r="F315" s="24"/>
      <c r="G315" s="24"/>
    </row>
    <row r="316" spans="1:7" x14ac:dyDescent="0.25">
      <c r="A316" s="24"/>
      <c r="B316" s="24"/>
      <c r="C316" s="24"/>
      <c r="D316" s="24"/>
      <c r="E316" s="24"/>
      <c r="F316" s="24"/>
      <c r="G316" s="24"/>
    </row>
    <row r="317" spans="1:7" x14ac:dyDescent="0.25">
      <c r="A317" s="24"/>
      <c r="B317" s="24"/>
      <c r="C317" s="24"/>
      <c r="D317" s="24"/>
      <c r="E317" s="24"/>
      <c r="F317" s="24"/>
      <c r="G317" s="24"/>
    </row>
    <row r="318" spans="1:7" x14ac:dyDescent="0.25">
      <c r="A318" s="24"/>
      <c r="B318" s="24"/>
      <c r="C318" s="24"/>
      <c r="D318" s="24"/>
      <c r="E318" s="24"/>
      <c r="F318" s="24"/>
      <c r="G318" s="24"/>
    </row>
    <row r="319" spans="1:7" x14ac:dyDescent="0.25">
      <c r="A319" s="24"/>
      <c r="B319" s="24"/>
      <c r="C319" s="24"/>
      <c r="D319" s="24"/>
      <c r="E319" s="24"/>
      <c r="F319" s="24"/>
      <c r="G319" s="24"/>
    </row>
    <row r="320" spans="1:7" x14ac:dyDescent="0.25">
      <c r="A320" s="24"/>
      <c r="B320" s="24"/>
      <c r="C320" s="24"/>
      <c r="D320" s="24"/>
      <c r="E320" s="24"/>
      <c r="F320" s="24"/>
      <c r="G320" s="24"/>
    </row>
  </sheetData>
  <mergeCells count="9">
    <mergeCell ref="A180:G183"/>
    <mergeCell ref="A81:G83"/>
    <mergeCell ref="A86:G88"/>
    <mergeCell ref="A91:G91"/>
    <mergeCell ref="A3:G3"/>
    <mergeCell ref="A4:G4"/>
    <mergeCell ref="A5:G5"/>
    <mergeCell ref="A98:G100"/>
    <mergeCell ref="A138:G140"/>
  </mergeCells>
  <pageMargins left="0.7" right="0.7" top="0.75" bottom="0.75" header="0.3" footer="0.3"/>
  <legacy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Spreadsheet Prob. 3-19 SOLUTION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Ratio Analysis. Build a Model</dc:title>
  <dc:subject>Build a Model</dc:subject>
  <dc:creator>Christopher Buzzard and Mike Ehrhardt</dc:creator>
  <cp:lastModifiedBy>Karen Rolfe</cp:lastModifiedBy>
  <cp:lastPrinted>1999-10-14T14:54:21Z</cp:lastPrinted>
  <dcterms:created xsi:type="dcterms:W3CDTF">1999-09-07T00:55:56Z</dcterms:created>
  <dcterms:modified xsi:type="dcterms:W3CDTF">2015-12-01T16:34:10Z</dcterms:modified>
</cp:coreProperties>
</file>